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T:\0-AAPjes2024\03. Women in Business\02.Formulaires et annexes\"/>
    </mc:Choice>
  </mc:AlternateContent>
  <xr:revisionPtr revIDLastSave="0" documentId="13_ncr:1_{A92B36E4-90A4-4748-AE53-AF8F495C3CC1}" xr6:coauthVersionLast="47" xr6:coauthVersionMax="47" xr10:uidLastSave="{00000000-0000-0000-0000-000000000000}"/>
  <bookViews>
    <workbookView xWindow="-120" yWindow="-120" windowWidth="29040" windowHeight="15720" tabRatio="914" activeTab="2" xr2:uid="{00000000-000D-0000-FFFF-FFFF00000000}"/>
  </bookViews>
  <sheets>
    <sheet name="Explications" sheetId="8" r:id="rId1"/>
    <sheet name="Budget_PPUnique" sheetId="1" r:id="rId2"/>
    <sheet name="Budget_COORD" sheetId="24" r:id="rId3"/>
    <sheet name="Budget_P1" sheetId="25" r:id="rId4"/>
    <sheet name="Budget_P2" sheetId="26" r:id="rId5"/>
    <sheet name="Budget_Partenariat" sheetId="6" r:id="rId6"/>
  </sheets>
  <definedNames>
    <definedName name="Z_9AFEBBCB_A8B0_49B6_91A8_964B82B8E8F8_.wvu.PrintArea" localSheetId="2" hidden="1">Budget_COORD!$A$4:$J$39</definedName>
    <definedName name="Z_9AFEBBCB_A8B0_49B6_91A8_964B82B8E8F8_.wvu.PrintArea" localSheetId="3" hidden="1">Budget_P1!$A$4:$J$39</definedName>
    <definedName name="Z_9AFEBBCB_A8B0_49B6_91A8_964B82B8E8F8_.wvu.PrintArea" localSheetId="4" hidden="1">Budget_P2!$A$4:$J$39</definedName>
    <definedName name="Z_9AFEBBCB_A8B0_49B6_91A8_964B82B8E8F8_.wvu.PrintArea" localSheetId="5" hidden="1">Budget_Partenariat!$B$1:$F$33</definedName>
    <definedName name="Z_9AFEBBCB_A8B0_49B6_91A8_964B82B8E8F8_.wvu.PrintArea" localSheetId="1" hidden="1">Budget_PPUnique!$A$1:$J$36</definedName>
    <definedName name="_xlnm.Print_Area" localSheetId="2">Budget_COORD!$A$4:$I$38</definedName>
    <definedName name="_xlnm.Print_Area" localSheetId="3">Budget_P1!$A$4:$I$38</definedName>
    <definedName name="_xlnm.Print_Area" localSheetId="4">Budget_P2!$A$4:$I$38</definedName>
    <definedName name="_xlnm.Print_Area" localSheetId="5">Budget_Partenariat!$B$1:$F$33</definedName>
    <definedName name="_xlnm.Print_Area" localSheetId="1">Budget_PPUnique!$A$1:$I$35</definedName>
  </definedNames>
  <calcPr calcId="191029"/>
  <customWorkbookViews>
    <customWorkbookView name="Nelson Garcia Sequeira - Affichage personnalisé" guid="{9AFEBBCB-A8B0-49B6-91A8-964B82B8E8F8}" mergeInterval="0" personalView="1" maximized="1" windowWidth="1440" windowHeight="674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" i="26" l="1"/>
  <c r="S7" i="25"/>
  <c r="B29" i="6"/>
  <c r="B28" i="6"/>
  <c r="B27" i="6"/>
  <c r="C21" i="6"/>
  <c r="C17" i="6"/>
  <c r="C13" i="6"/>
  <c r="C9" i="6"/>
  <c r="C20" i="6"/>
  <c r="C16" i="6"/>
  <c r="C12" i="6"/>
  <c r="C8" i="6"/>
  <c r="C19" i="6"/>
  <c r="C15" i="6"/>
  <c r="C11" i="6"/>
  <c r="C7" i="6"/>
  <c r="F34" i="26" l="1"/>
  <c r="F32" i="26"/>
  <c r="I32" i="26" s="1"/>
  <c r="E32" i="26"/>
  <c r="T31" i="26"/>
  <c r="H31" i="26"/>
  <c r="T30" i="26"/>
  <c r="H30" i="26"/>
  <c r="T29" i="26"/>
  <c r="H29" i="26"/>
  <c r="T28" i="26"/>
  <c r="H28" i="26"/>
  <c r="T27" i="26"/>
  <c r="H27" i="26"/>
  <c r="T26" i="26"/>
  <c r="H26" i="26"/>
  <c r="T25" i="26"/>
  <c r="H25" i="26"/>
  <c r="T24" i="26"/>
  <c r="H24" i="26"/>
  <c r="F22" i="26"/>
  <c r="S15" i="26" s="1"/>
  <c r="E22" i="26"/>
  <c r="T21" i="26"/>
  <c r="H21" i="26"/>
  <c r="T20" i="26"/>
  <c r="H20" i="26"/>
  <c r="T19" i="26"/>
  <c r="H19" i="26"/>
  <c r="T18" i="26"/>
  <c r="H18" i="26"/>
  <c r="T17" i="26"/>
  <c r="H17" i="26"/>
  <c r="T16" i="26"/>
  <c r="H16" i="26"/>
  <c r="T15" i="26"/>
  <c r="H15" i="26"/>
  <c r="S13" i="26"/>
  <c r="S12" i="26"/>
  <c r="F12" i="26"/>
  <c r="E12" i="26"/>
  <c r="D12" i="26"/>
  <c r="T11" i="26"/>
  <c r="H11" i="26"/>
  <c r="T10" i="26"/>
  <c r="H10" i="26"/>
  <c r="T9" i="26"/>
  <c r="H9" i="26"/>
  <c r="T8" i="26"/>
  <c r="H8" i="26"/>
  <c r="T7" i="26"/>
  <c r="H7" i="26"/>
  <c r="F34" i="25"/>
  <c r="F32" i="25"/>
  <c r="I32" i="25" s="1"/>
  <c r="E32" i="25"/>
  <c r="T31" i="25"/>
  <c r="H31" i="25"/>
  <c r="T30" i="25"/>
  <c r="H30" i="25"/>
  <c r="T29" i="25"/>
  <c r="H29" i="25"/>
  <c r="T28" i="25"/>
  <c r="H28" i="25"/>
  <c r="T27" i="25"/>
  <c r="H27" i="25"/>
  <c r="T26" i="25"/>
  <c r="H26" i="25"/>
  <c r="T25" i="25"/>
  <c r="H25" i="25"/>
  <c r="T24" i="25"/>
  <c r="H24" i="25"/>
  <c r="F22" i="25"/>
  <c r="S15" i="25" s="1"/>
  <c r="E22" i="25"/>
  <c r="T21" i="25"/>
  <c r="H21" i="25"/>
  <c r="T20" i="25"/>
  <c r="H20" i="25"/>
  <c r="T19" i="25"/>
  <c r="H19" i="25"/>
  <c r="T18" i="25"/>
  <c r="H18" i="25"/>
  <c r="T17" i="25"/>
  <c r="H17" i="25"/>
  <c r="T16" i="25"/>
  <c r="H16" i="25"/>
  <c r="T15" i="25"/>
  <c r="H15" i="25"/>
  <c r="S13" i="25"/>
  <c r="S12" i="25"/>
  <c r="F12" i="25"/>
  <c r="E12" i="25"/>
  <c r="D12" i="25"/>
  <c r="T11" i="25"/>
  <c r="H11" i="25"/>
  <c r="T10" i="25"/>
  <c r="H10" i="25"/>
  <c r="T9" i="25"/>
  <c r="H9" i="25"/>
  <c r="T8" i="25"/>
  <c r="H8" i="25"/>
  <c r="T7" i="25"/>
  <c r="H7" i="25"/>
  <c r="F34" i="24"/>
  <c r="F32" i="24"/>
  <c r="I32" i="24" s="1"/>
  <c r="E32" i="24"/>
  <c r="T31" i="24"/>
  <c r="H31" i="24"/>
  <c r="T30" i="24"/>
  <c r="H30" i="24"/>
  <c r="T29" i="24"/>
  <c r="H29" i="24"/>
  <c r="T28" i="24"/>
  <c r="H28" i="24"/>
  <c r="T27" i="24"/>
  <c r="H27" i="24"/>
  <c r="T26" i="24"/>
  <c r="H26" i="24"/>
  <c r="T25" i="24"/>
  <c r="H25" i="24"/>
  <c r="T24" i="24"/>
  <c r="H24" i="24"/>
  <c r="F22" i="24"/>
  <c r="S15" i="24" s="1"/>
  <c r="E22" i="24"/>
  <c r="T21" i="24"/>
  <c r="H21" i="24"/>
  <c r="T20" i="24"/>
  <c r="H20" i="24"/>
  <c r="T19" i="24"/>
  <c r="H19" i="24"/>
  <c r="T18" i="24"/>
  <c r="H18" i="24"/>
  <c r="T17" i="24"/>
  <c r="H17" i="24"/>
  <c r="T16" i="24"/>
  <c r="H16" i="24"/>
  <c r="T15" i="24"/>
  <c r="H15" i="24"/>
  <c r="S13" i="24"/>
  <c r="S12" i="24"/>
  <c r="F12" i="24"/>
  <c r="E12" i="24"/>
  <c r="D12" i="24"/>
  <c r="T11" i="24"/>
  <c r="H11" i="24"/>
  <c r="T10" i="24"/>
  <c r="H10" i="24"/>
  <c r="T9" i="24"/>
  <c r="H9" i="24"/>
  <c r="T8" i="24"/>
  <c r="H8" i="24"/>
  <c r="T7" i="24"/>
  <c r="H7" i="24"/>
  <c r="H5" i="1"/>
  <c r="H6" i="1"/>
  <c r="H7" i="1"/>
  <c r="H8" i="1"/>
  <c r="H13" i="1"/>
  <c r="H14" i="1"/>
  <c r="H15" i="1"/>
  <c r="H16" i="1"/>
  <c r="H17" i="1"/>
  <c r="H18" i="1"/>
  <c r="H22" i="1"/>
  <c r="H23" i="1"/>
  <c r="H24" i="1"/>
  <c r="H25" i="1"/>
  <c r="H26" i="1"/>
  <c r="H27" i="1"/>
  <c r="H28" i="1"/>
  <c r="F31" i="1"/>
  <c r="F29" i="1"/>
  <c r="I29" i="1" s="1"/>
  <c r="T13" i="1"/>
  <c r="S10" i="1"/>
  <c r="E29" i="1"/>
  <c r="E9" i="1"/>
  <c r="D9" i="1"/>
  <c r="E19" i="1"/>
  <c r="H21" i="1"/>
  <c r="H12" i="1"/>
  <c r="T4" i="1"/>
  <c r="T12" i="1"/>
  <c r="T22" i="1"/>
  <c r="T21" i="1"/>
  <c r="T5" i="1"/>
  <c r="T8" i="1"/>
  <c r="T7" i="1"/>
  <c r="T6" i="1"/>
  <c r="S9" i="1"/>
  <c r="T14" i="1"/>
  <c r="T15" i="1"/>
  <c r="T16" i="1"/>
  <c r="T17" i="1"/>
  <c r="T18" i="1"/>
  <c r="T28" i="1"/>
  <c r="T27" i="1"/>
  <c r="T26" i="1"/>
  <c r="T25" i="1"/>
  <c r="T24" i="1"/>
  <c r="T23" i="1"/>
  <c r="S14" i="24" l="1"/>
  <c r="S9" i="26"/>
  <c r="S14" i="26"/>
  <c r="F13" i="26" s="1"/>
  <c r="E9" i="6" s="1"/>
  <c r="H12" i="26"/>
  <c r="T12" i="26"/>
  <c r="H22" i="26"/>
  <c r="H32" i="26"/>
  <c r="T22" i="26"/>
  <c r="T32" i="26"/>
  <c r="S14" i="25"/>
  <c r="F13" i="25" s="1"/>
  <c r="T32" i="25"/>
  <c r="T12" i="25"/>
  <c r="H32" i="25"/>
  <c r="T22" i="25"/>
  <c r="H22" i="25"/>
  <c r="S9" i="25"/>
  <c r="H12" i="25"/>
  <c r="T22" i="24"/>
  <c r="H32" i="24"/>
  <c r="H12" i="24"/>
  <c r="T12" i="24"/>
  <c r="H22" i="24"/>
  <c r="T32" i="24"/>
  <c r="F13" i="24"/>
  <c r="S9" i="24"/>
  <c r="T9" i="1"/>
  <c r="H29" i="1"/>
  <c r="H19" i="1"/>
  <c r="H4" i="1"/>
  <c r="H9" i="1" s="1"/>
  <c r="T19" i="1"/>
  <c r="F9" i="1"/>
  <c r="S11" i="1" s="1"/>
  <c r="T29" i="1"/>
  <c r="S6" i="1"/>
  <c r="V12" i="26" l="1"/>
  <c r="S19" i="26"/>
  <c r="S18" i="26"/>
  <c r="T13" i="26"/>
  <c r="T13" i="25"/>
  <c r="E8" i="6"/>
  <c r="T13" i="24"/>
  <c r="E7" i="6"/>
  <c r="V12" i="25"/>
  <c r="S19" i="25"/>
  <c r="S18" i="25"/>
  <c r="S19" i="24"/>
  <c r="V12" i="24"/>
  <c r="S18" i="24"/>
  <c r="F19" i="1"/>
  <c r="S12" i="1" s="1"/>
  <c r="F14" i="26" l="1"/>
  <c r="F14" i="25"/>
  <c r="S16" i="25" s="1"/>
  <c r="S17" i="25" s="1"/>
  <c r="F23" i="25" s="1"/>
  <c r="S16" i="26"/>
  <c r="S17" i="26" s="1"/>
  <c r="F23" i="26" s="1"/>
  <c r="S10" i="26" s="1"/>
  <c r="S11" i="26" s="1"/>
  <c r="F33" i="26" s="1"/>
  <c r="E13" i="6"/>
  <c r="F14" i="24"/>
  <c r="S10" i="25" l="1"/>
  <c r="S11" i="25" s="1"/>
  <c r="F33" i="25" s="1"/>
  <c r="V32" i="25" s="1"/>
  <c r="T23" i="25"/>
  <c r="E12" i="6"/>
  <c r="V22" i="26"/>
  <c r="T33" i="26"/>
  <c r="E17" i="6"/>
  <c r="E21" i="6"/>
  <c r="T23" i="26"/>
  <c r="V22" i="25"/>
  <c r="E16" i="6"/>
  <c r="S16" i="24"/>
  <c r="S17" i="24" s="1"/>
  <c r="F23" i="24" s="1"/>
  <c r="T23" i="24" s="1"/>
  <c r="E11" i="6"/>
  <c r="F35" i="26"/>
  <c r="F38" i="26" s="1"/>
  <c r="C29" i="6" s="1"/>
  <c r="V32" i="26"/>
  <c r="T33" i="25" l="1"/>
  <c r="F37" i="25" s="1"/>
  <c r="E20" i="6"/>
  <c r="F36" i="25"/>
  <c r="F35" i="25"/>
  <c r="F38" i="25" s="1"/>
  <c r="C28" i="6" s="1"/>
  <c r="V22" i="24"/>
  <c r="E15" i="6"/>
  <c r="E18" i="6" s="1"/>
  <c r="S10" i="24"/>
  <c r="S11" i="24" s="1"/>
  <c r="F33" i="24" s="1"/>
  <c r="T33" i="24" s="1"/>
  <c r="F37" i="24" s="1"/>
  <c r="F37" i="26"/>
  <c r="F36" i="26"/>
  <c r="V32" i="24" l="1"/>
  <c r="F36" i="24" s="1"/>
  <c r="F35" i="24"/>
  <c r="F38" i="24" s="1"/>
  <c r="C27" i="6" s="1"/>
  <c r="E19" i="6"/>
  <c r="E22" i="6" s="1"/>
  <c r="C30" i="6"/>
  <c r="E10" i="6" l="1"/>
  <c r="E14" i="6"/>
  <c r="E23" i="6" l="1"/>
  <c r="F10" i="1"/>
  <c r="C25" i="6" l="1"/>
  <c r="F30" i="6" s="1"/>
  <c r="S16" i="1"/>
  <c r="S15" i="1"/>
  <c r="T10" i="1"/>
  <c r="V9" i="1"/>
  <c r="F11" i="1" l="1"/>
  <c r="S13" i="1" s="1"/>
  <c r="S14" i="1" s="1"/>
  <c r="F20" i="1" s="1"/>
  <c r="T20" i="1" l="1"/>
  <c r="S7" i="1"/>
  <c r="S8" i="1" s="1"/>
  <c r="F30" i="1" s="1"/>
  <c r="T30" i="1" s="1"/>
  <c r="V19" i="1"/>
  <c r="F34" i="1" l="1"/>
  <c r="V29" i="1"/>
  <c r="F33" i="1" s="1"/>
  <c r="F32" i="1"/>
  <c r="F35" i="1" s="1"/>
</calcChain>
</file>

<file path=xl/sharedStrings.xml><?xml version="1.0" encoding="utf-8"?>
<sst xmlns="http://schemas.openxmlformats.org/spreadsheetml/2006/main" count="327" uniqueCount="77">
  <si>
    <t>Poste des dépenses</t>
  </si>
  <si>
    <t>Numéro de TVA</t>
  </si>
  <si>
    <t>&lt;&lt;&lt; à préciser &gt;&gt;&gt;</t>
  </si>
  <si>
    <t>Frais de personnel</t>
  </si>
  <si>
    <t>Sous-total</t>
  </si>
  <si>
    <t>Nom du Partenaire</t>
  </si>
  <si>
    <t>OUI</t>
  </si>
  <si>
    <t>NON</t>
  </si>
  <si>
    <t>Avant de compléter cette annexe, répondez à la question suivante :</t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</si>
  <si>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</si>
  <si>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>Budget_PPUnique</t>
  </si>
  <si>
    <t xml:space="preserve">Frais indirects 
</t>
  </si>
  <si>
    <t>Frais d'investissement</t>
  </si>
  <si>
    <t xml:space="preserve">TOTAL </t>
  </si>
  <si>
    <t xml:space="preserve">Montant du subside plafond pour le PROJET </t>
  </si>
  <si>
    <t>Complétez les onglets dans cet ordre de préférence</t>
  </si>
  <si>
    <r>
      <rPr>
        <sz val="10"/>
        <color theme="1"/>
        <rFont val="Arial"/>
        <family val="2"/>
      </rP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</si>
  <si>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r>
      <rPr>
        <b/>
        <sz val="10"/>
        <color theme="1"/>
        <rFont val="Arial"/>
        <family val="2"/>
      </rP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</si>
  <si>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r>
      <t xml:space="preserve">L'onglet </t>
    </r>
    <r>
      <rPr>
        <b/>
        <sz val="10"/>
        <color theme="1"/>
        <rFont val="Arial"/>
        <family val="2"/>
      </rPr>
      <t xml:space="preserve">Budget_Partenariat </t>
    </r>
    <r>
      <rPr>
        <sz val="10"/>
        <color theme="1"/>
        <rFont val="Arial"/>
        <family val="2"/>
      </rPr>
      <t xml:space="preserve">en y incluant la répartition du subside entre les partenaires </t>
    </r>
  </si>
  <si>
    <t>LE PROJET EST-IL PORTÉ PAR UN PARTENARIAT DE PLUSIEURS ACTEURS ECONOMIQUES ?</t>
  </si>
  <si>
    <t xml:space="preserve">Ce subside est réparti entre les partenaires de la manière suivante  : </t>
  </si>
  <si>
    <t>DEPENSES RELATIVES AU SUBSIDE - PROJET EN PARTENARIAT</t>
  </si>
  <si>
    <t>Si vous êtes en partenariat, veuillez compléter un onglet "budget" par partenaire subsidié, dont le budget du coordinateur du projet
Le tableau ci-dessous se remplit automatiquement pour donner une vue sur le budget global du projet</t>
  </si>
  <si>
    <t>Plafond du montant du subside</t>
  </si>
  <si>
    <t>Plafond et taux d'intervention par catégories de dépenses</t>
  </si>
  <si>
    <t>frais indirect (forfait)</t>
  </si>
  <si>
    <t>Frais de personnel (/ ETP et / an)</t>
  </si>
  <si>
    <t xml:space="preserve">Frais directs (investissement) </t>
  </si>
  <si>
    <t xml:space="preserve">Montant du subside </t>
  </si>
  <si>
    <t>Frais directs (sous-traitance)</t>
  </si>
  <si>
    <t xml:space="preserve">Montant total des dépenses (en €) </t>
  </si>
  <si>
    <t>dont subside demandé (en €)</t>
  </si>
  <si>
    <t>frais directs sous-traitance  - plafond (1°)</t>
  </si>
  <si>
    <t>frais directs investissement  - plafond (1°)</t>
  </si>
  <si>
    <t>frais directs investissement - plafond (2)</t>
  </si>
  <si>
    <t>frais directs investissement - plafond (3)</t>
  </si>
  <si>
    <t>DEPENSES RELATIVES  A LA MISE EN ŒUVRE DU PROJET  - PORTEUR DE PROJET UNIQUE</t>
  </si>
  <si>
    <t>Objet des dépenses</t>
  </si>
  <si>
    <t xml:space="preserve">Fonction / Rôle dans le projet </t>
  </si>
  <si>
    <t>Temps de travail  dédié au projet (ETP)</t>
  </si>
  <si>
    <t>Montant des dépenses à justifier</t>
  </si>
  <si>
    <t xml:space="preserve">Autre financement </t>
  </si>
  <si>
    <t>frais directs (investissement) - taux d'intervention du subside</t>
  </si>
  <si>
    <t>frais directs (sous-traitance) - taux d'intervention du subside</t>
  </si>
  <si>
    <t>total montant dépenses à justifier frais directs</t>
  </si>
  <si>
    <r>
      <t xml:space="preserve">Formule montant des dépenses </t>
    </r>
    <r>
      <rPr>
        <b/>
        <u/>
        <sz val="11"/>
        <color theme="1"/>
        <rFont val="Calibri"/>
        <family val="2"/>
        <scheme val="minor"/>
      </rPr>
      <t>éligibles</t>
    </r>
    <r>
      <rPr>
        <b/>
        <sz val="11"/>
        <color theme="1"/>
        <rFont val="Calibri"/>
        <family val="2"/>
        <scheme val="minor"/>
      </rPr>
      <t xml:space="preserve"> à justifier </t>
    </r>
  </si>
  <si>
    <r>
      <t xml:space="preserve">Formule Montant des dépenses </t>
    </r>
    <r>
      <rPr>
        <b/>
        <u/>
        <sz val="11"/>
        <color theme="1"/>
        <rFont val="Calibri"/>
        <family val="2"/>
        <scheme val="minor"/>
      </rPr>
      <t>éligibles</t>
    </r>
    <r>
      <rPr>
        <b/>
        <sz val="11"/>
        <color theme="1"/>
        <rFont val="Calibri"/>
        <family val="2"/>
        <scheme val="minor"/>
      </rPr>
      <t xml:space="preserve"> à justifier </t>
    </r>
  </si>
  <si>
    <t>Détail  autre financement (fonds propres; autres subsides; recettes ; empunt ; etc.)</t>
  </si>
  <si>
    <t>Catégorie de dépenses</t>
  </si>
  <si>
    <t xml:space="preserve">Calcul - vérification autre financement à mobiliser </t>
  </si>
  <si>
    <t>TOTAL</t>
  </si>
  <si>
    <t xml:space="preserve">frais de personnel - plafond </t>
  </si>
  <si>
    <t>frais de personnel - plafond (2)</t>
  </si>
  <si>
    <t>frais directs sous-traitance  - plafond (2)</t>
  </si>
  <si>
    <t xml:space="preserve">total des montants éligibles au subside </t>
  </si>
  <si>
    <t>frais indirect - plafond</t>
  </si>
  <si>
    <t xml:space="preserve">Calcul frais indirect </t>
  </si>
  <si>
    <t>Montant total autre financement (calcul automatique)</t>
  </si>
  <si>
    <r>
      <t xml:space="preserve">Montant forfaitaire lié aux frais indirects
 </t>
    </r>
    <r>
      <rPr>
        <sz val="14"/>
        <rFont val="Arial"/>
        <family val="2"/>
      </rPr>
      <t>(NB. Calcul automatique en lien avec le montant des frais de personnel financés par la subvention BEE)</t>
    </r>
  </si>
  <si>
    <r>
      <t xml:space="preserve">Montant des frais de sous-traitance financés par la subvention BEE
</t>
    </r>
    <r>
      <rPr>
        <sz val="14"/>
        <rFont val="Arial"/>
        <family val="2"/>
      </rPr>
      <t>(NB. Calcul automatique en lien avec le plafond du subside déduit des frais éligibles déjà renseignés)</t>
    </r>
  </si>
  <si>
    <r>
      <rPr>
        <b/>
        <sz val="14"/>
        <rFont val="Arial"/>
        <family val="2"/>
      </rPr>
      <t>Montant des frais d'investissement financés par la subvention BEE</t>
    </r>
    <r>
      <rPr>
        <sz val="14"/>
        <rFont val="Arial"/>
        <family val="2"/>
      </rPr>
      <t xml:space="preserve">
(NB. Calcul automatique en lien avec le taux d'intervention du subside pour les frais d'investissement + plafond du subside)</t>
    </r>
  </si>
  <si>
    <t>Complétez l'onglet</t>
  </si>
  <si>
    <t>Montant des dépenses qui seront à justifier pour le solde (=total de vos dépenses financées par le subside BEE)</t>
  </si>
  <si>
    <r>
      <t xml:space="preserve">Montant des frais de personnel financés par la subvention BEE
</t>
    </r>
    <r>
      <rPr>
        <sz val="14"/>
        <rFont val="Arial"/>
        <family val="2"/>
      </rPr>
      <t>(NB. Calcul automatique en lien avec le plafond des frais de personnel par ETP + plafond du subside)</t>
    </r>
  </si>
  <si>
    <t>Statut</t>
  </si>
  <si>
    <t xml:space="preserve">Liste déroulante frais de personnel </t>
  </si>
  <si>
    <t xml:space="preserve">Gérant d'entreprise </t>
  </si>
  <si>
    <t>Personne à recruter</t>
  </si>
  <si>
    <t>Indépendant en personne physique "porteur de projet" (hors personne morale)</t>
  </si>
  <si>
    <t xml:space="preserve">Salarié.e (CDD; CDI) </t>
  </si>
  <si>
    <t xml:space="preserve">DEPENSES RELATIVES  A LA MISE EN ŒUVRE DU PROJET  - PARTENAIRE </t>
  </si>
  <si>
    <t>Montant total des dépenses nécessaires au projet (colonne E)</t>
  </si>
  <si>
    <t xml:space="preserve">Montant couvert par la subvention </t>
  </si>
  <si>
    <t>Montant plafond partenariat</t>
  </si>
  <si>
    <t>DEPENSES RELATIVES  A LA MISE EN ŒUVRE DU PROJET  - PARTENAIRE</t>
  </si>
  <si>
    <t>Dénomination sociale</t>
  </si>
  <si>
    <t xml:space="preserve">DEPENSES RELATIVES  A LA MISE EN ŒUVRE DU PROJET  - PARTENARIAT - COORDINATEUR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</si>
</sst>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#,##0.00\ &quot;€&quot;"/>
    <numFmt numFmtId="166" formatCode="#,##0\ &quot;€&quot;"/>
  </numFmts>
  <fonts count="37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i/>
      <sz val="11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i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3" fillId="2" borderId="0" xfId="0" applyFont="1" applyFill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right" vertical="center"/>
    </xf>
    <xf numFmtId="0" fontId="11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right" vertical="center"/>
    </xf>
    <xf numFmtId="0" fontId="11" fillId="2" borderId="38" xfId="0" applyFont="1" applyFill="1" applyBorder="1" applyAlignment="1">
      <alignment vertical="center"/>
    </xf>
    <xf numFmtId="0" fontId="11" fillId="2" borderId="40" xfId="0" applyFont="1" applyFill="1" applyBorder="1" applyAlignment="1">
      <alignment vertical="center"/>
    </xf>
    <xf numFmtId="0" fontId="11" fillId="2" borderId="41" xfId="0" applyFont="1" applyFill="1" applyBorder="1" applyAlignment="1">
      <alignment vertical="center"/>
    </xf>
    <xf numFmtId="0" fontId="10" fillId="2" borderId="41" xfId="0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horizontal="right" vertical="center"/>
    </xf>
    <xf numFmtId="0" fontId="10" fillId="5" borderId="0" xfId="0" applyFont="1" applyFill="1"/>
    <xf numFmtId="0" fontId="10" fillId="5" borderId="41" xfId="0" applyFont="1" applyFill="1" applyBorder="1" applyAlignment="1">
      <alignment vertical="center"/>
    </xf>
    <xf numFmtId="0" fontId="11" fillId="5" borderId="4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5" borderId="54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justify" vertical="center" wrapText="1"/>
    </xf>
    <xf numFmtId="0" fontId="28" fillId="7" borderId="7" xfId="0" applyFont="1" applyFill="1" applyBorder="1" applyAlignment="1">
      <alignment horizontal="justify" vertical="center" wrapText="1"/>
    </xf>
    <xf numFmtId="0" fontId="31" fillId="5" borderId="44" xfId="0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9" fillId="3" borderId="3" xfId="0" applyNumberFormat="1" applyFont="1" applyFill="1" applyBorder="1" applyAlignment="1">
      <alignment horizontal="center" vertical="center" wrapText="1"/>
    </xf>
    <xf numFmtId="164" fontId="29" fillId="3" borderId="8" xfId="0" applyNumberFormat="1" applyFont="1" applyFill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8" borderId="16" xfId="0" applyNumberFormat="1" applyFont="1" applyFill="1" applyBorder="1" applyAlignment="1">
      <alignment vertical="center" wrapText="1"/>
    </xf>
    <xf numFmtId="164" fontId="2" fillId="8" borderId="23" xfId="0" applyNumberFormat="1" applyFont="1" applyFill="1" applyBorder="1" applyAlignment="1">
      <alignment vertical="center" wrapText="1"/>
    </xf>
    <xf numFmtId="164" fontId="2" fillId="8" borderId="17" xfId="0" applyNumberFormat="1" applyFont="1" applyFill="1" applyBorder="1" applyAlignment="1">
      <alignment vertical="center" wrapText="1"/>
    </xf>
    <xf numFmtId="165" fontId="16" fillId="0" borderId="8" xfId="0" applyNumberFormat="1" applyFont="1" applyBorder="1" applyAlignment="1">
      <alignment horizontal="justify" vertical="center" wrapText="1"/>
    </xf>
    <xf numFmtId="0" fontId="20" fillId="7" borderId="55" xfId="0" applyFont="1" applyFill="1" applyBorder="1"/>
    <xf numFmtId="0" fontId="0" fillId="0" borderId="24" xfId="0" applyBorder="1"/>
    <xf numFmtId="0" fontId="26" fillId="0" borderId="3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64" fontId="26" fillId="0" borderId="8" xfId="0" applyNumberFormat="1" applyFont="1" applyBorder="1" applyAlignment="1" applyProtection="1">
      <alignment horizontal="justify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165" fontId="26" fillId="0" borderId="3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justify" vertical="center" wrapText="1"/>
      <protection locked="0"/>
    </xf>
    <xf numFmtId="165" fontId="26" fillId="0" borderId="5" xfId="0" applyNumberFormat="1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justify" vertical="center" wrapText="1"/>
      <protection locked="0"/>
    </xf>
    <xf numFmtId="164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6" xfId="0" applyNumberFormat="1" applyFont="1" applyBorder="1" applyAlignment="1" applyProtection="1">
      <alignment horizontal="justify" vertical="center" wrapText="1"/>
      <protection locked="0"/>
    </xf>
    <xf numFmtId="164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3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justify" vertical="center" wrapText="1"/>
    </xf>
    <xf numFmtId="0" fontId="0" fillId="0" borderId="7" xfId="0" applyBorder="1" applyAlignment="1" applyProtection="1">
      <alignment horizontal="justify" vertical="center" wrapText="1"/>
      <protection locked="0"/>
    </xf>
    <xf numFmtId="0" fontId="29" fillId="3" borderId="7" xfId="0" applyFont="1" applyFill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5" fontId="0" fillId="7" borderId="8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justify" vertical="center" wrapText="1"/>
    </xf>
    <xf numFmtId="0" fontId="0" fillId="0" borderId="32" xfId="0" applyBorder="1"/>
    <xf numFmtId="0" fontId="0" fillId="0" borderId="61" xfId="0" applyBorder="1"/>
    <xf numFmtId="0" fontId="0" fillId="0" borderId="18" xfId="0" applyBorder="1"/>
    <xf numFmtId="0" fontId="0" fillId="0" borderId="62" xfId="0" applyBorder="1"/>
    <xf numFmtId="0" fontId="0" fillId="0" borderId="4" xfId="0" applyBorder="1" applyAlignment="1" applyProtection="1">
      <alignment horizontal="justify" vertical="center" wrapText="1"/>
      <protection locked="0"/>
    </xf>
    <xf numFmtId="165" fontId="33" fillId="3" borderId="1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justify" vertical="center" wrapText="1"/>
    </xf>
    <xf numFmtId="0" fontId="20" fillId="7" borderId="58" xfId="0" applyFont="1" applyFill="1" applyBorder="1"/>
    <xf numFmtId="9" fontId="0" fillId="0" borderId="6" xfId="0" applyNumberFormat="1" applyBorder="1" applyAlignment="1" applyProtection="1">
      <alignment horizontal="center" vertical="center"/>
      <protection locked="0"/>
    </xf>
    <xf numFmtId="9" fontId="0" fillId="0" borderId="8" xfId="0" applyNumberFormat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165" fontId="0" fillId="7" borderId="8" xfId="0" applyNumberFormat="1" applyFill="1" applyBorder="1" applyAlignment="1">
      <alignment horizontal="center" vertical="center"/>
    </xf>
    <xf numFmtId="165" fontId="28" fillId="7" borderId="8" xfId="1" applyNumberFormat="1" applyFont="1" applyFill="1" applyBorder="1" applyAlignment="1">
      <alignment horizontal="center" vertical="center"/>
    </xf>
    <xf numFmtId="165" fontId="20" fillId="7" borderId="8" xfId="0" applyNumberFormat="1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 wrapText="1"/>
    </xf>
    <xf numFmtId="165" fontId="28" fillId="7" borderId="8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165" fontId="28" fillId="7" borderId="9" xfId="0" applyNumberFormat="1" applyFont="1" applyFill="1" applyBorder="1" applyAlignment="1">
      <alignment horizontal="center" vertical="center"/>
    </xf>
    <xf numFmtId="165" fontId="33" fillId="3" borderId="55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center"/>
    </xf>
    <xf numFmtId="0" fontId="20" fillId="0" borderId="22" xfId="0" applyFont="1" applyBorder="1"/>
    <xf numFmtId="0" fontId="20" fillId="0" borderId="21" xfId="0" applyFont="1" applyBorder="1"/>
    <xf numFmtId="0" fontId="23" fillId="0" borderId="45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165" fontId="26" fillId="0" borderId="5" xfId="0" applyNumberFormat="1" applyFont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164" fontId="22" fillId="5" borderId="19" xfId="0" applyNumberFormat="1" applyFont="1" applyFill="1" applyBorder="1" applyAlignment="1">
      <alignment horizontal="center" vertical="center" wrapText="1"/>
    </xf>
    <xf numFmtId="164" fontId="22" fillId="5" borderId="14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31" fillId="5" borderId="7" xfId="0" applyFont="1" applyFill="1" applyBorder="1" applyAlignment="1">
      <alignment horizontal="center" vertical="center" wrapText="1"/>
    </xf>
    <xf numFmtId="0" fontId="31" fillId="5" borderId="54" xfId="0" applyFont="1" applyFill="1" applyBorder="1" applyAlignment="1">
      <alignment horizontal="center" vertical="center" wrapText="1"/>
    </xf>
    <xf numFmtId="165" fontId="26" fillId="0" borderId="3" xfId="0" applyNumberFormat="1" applyFont="1" applyBorder="1" applyAlignment="1" applyProtection="1">
      <alignment horizontal="center" vertical="center" wrapText="1"/>
      <protection locked="0"/>
    </xf>
    <xf numFmtId="165" fontId="17" fillId="2" borderId="13" xfId="0" applyNumberFormat="1" applyFont="1" applyFill="1" applyBorder="1" applyAlignment="1">
      <alignment horizontal="center" vertical="center" wrapText="1"/>
    </xf>
    <xf numFmtId="165" fontId="17" fillId="2" borderId="8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 wrapText="1"/>
    </xf>
    <xf numFmtId="164" fontId="15" fillId="5" borderId="14" xfId="0" applyNumberFormat="1" applyFont="1" applyFill="1" applyBorder="1" applyAlignment="1">
      <alignment horizontal="center" vertical="center" wrapText="1"/>
    </xf>
    <xf numFmtId="165" fontId="33" fillId="3" borderId="3" xfId="0" applyNumberFormat="1" applyFont="1" applyFill="1" applyBorder="1" applyAlignment="1">
      <alignment horizontal="center" vertical="center" wrapText="1"/>
    </xf>
    <xf numFmtId="165" fontId="33" fillId="3" borderId="8" xfId="0" applyNumberFormat="1" applyFont="1" applyFill="1" applyBorder="1" applyAlignment="1">
      <alignment horizontal="center" vertical="center" wrapText="1"/>
    </xf>
    <xf numFmtId="165" fontId="33" fillId="3" borderId="14" xfId="0" applyNumberFormat="1" applyFont="1" applyFill="1" applyBorder="1" applyAlignment="1">
      <alignment horizontal="center" vertical="center" wrapText="1"/>
    </xf>
    <xf numFmtId="165" fontId="33" fillId="3" borderId="9" xfId="0" applyNumberFormat="1" applyFont="1" applyFill="1" applyBorder="1" applyAlignment="1">
      <alignment horizontal="center" vertical="center" wrapText="1"/>
    </xf>
    <xf numFmtId="165" fontId="32" fillId="3" borderId="59" xfId="0" applyNumberFormat="1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164" fontId="26" fillId="0" borderId="3" xfId="0" applyNumberFormat="1" applyFont="1" applyBorder="1" applyAlignment="1" applyProtection="1">
      <alignment horizontal="center" vertical="center" wrapText="1"/>
      <protection locked="0"/>
    </xf>
    <xf numFmtId="164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7" fillId="2" borderId="14" xfId="0" applyNumberFormat="1" applyFont="1" applyFill="1" applyBorder="1" applyAlignment="1">
      <alignment horizontal="center" vertical="center" wrapText="1"/>
    </xf>
    <xf numFmtId="165" fontId="17" fillId="2" borderId="9" xfId="0" applyNumberFormat="1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165" fontId="27" fillId="3" borderId="16" xfId="0" applyNumberFormat="1" applyFont="1" applyFill="1" applyBorder="1" applyAlignment="1">
      <alignment horizontal="center" vertical="center" wrapText="1"/>
    </xf>
    <xf numFmtId="165" fontId="27" fillId="3" borderId="23" xfId="0" applyNumberFormat="1" applyFont="1" applyFill="1" applyBorder="1" applyAlignment="1">
      <alignment horizontal="center" vertical="center" wrapText="1"/>
    </xf>
    <xf numFmtId="165" fontId="27" fillId="3" borderId="17" xfId="0" applyNumberFormat="1" applyFont="1" applyFill="1" applyBorder="1" applyAlignment="1">
      <alignment horizontal="center" vertical="center" wrapText="1"/>
    </xf>
    <xf numFmtId="165" fontId="35" fillId="3" borderId="34" xfId="0" applyNumberFormat="1" applyFont="1" applyFill="1" applyBorder="1" applyAlignment="1">
      <alignment horizontal="center" vertical="center" wrapText="1"/>
    </xf>
    <xf numFmtId="165" fontId="35" fillId="3" borderId="43" xfId="0" applyNumberFormat="1" applyFont="1" applyFill="1" applyBorder="1" applyAlignment="1">
      <alignment horizontal="center" vertical="center" wrapText="1"/>
    </xf>
    <xf numFmtId="165" fontId="35" fillId="3" borderId="24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horizontal="left" vertical="center" wrapText="1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164" fontId="26" fillId="0" borderId="5" xfId="0" applyNumberFormat="1" applyFont="1" applyBorder="1" applyAlignment="1" applyProtection="1">
      <alignment horizontal="center" vertical="center" wrapText="1"/>
      <protection locked="0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164" fontId="2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9" xfId="0" applyFont="1" applyFill="1" applyBorder="1" applyAlignment="1">
      <alignment horizontal="left" vertical="center" wrapText="1"/>
    </xf>
    <xf numFmtId="0" fontId="19" fillId="3" borderId="59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164" fontId="16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30" fillId="0" borderId="65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0" fillId="7" borderId="56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165" fontId="27" fillId="3" borderId="15" xfId="0" applyNumberFormat="1" applyFont="1" applyFill="1" applyBorder="1" applyAlignment="1">
      <alignment horizontal="center" vertical="center" wrapText="1"/>
    </xf>
    <xf numFmtId="165" fontId="27" fillId="3" borderId="57" xfId="0" applyNumberFormat="1" applyFont="1" applyFill="1" applyBorder="1" applyAlignment="1">
      <alignment horizontal="center" vertical="center" wrapText="1"/>
    </xf>
    <xf numFmtId="165" fontId="27" fillId="3" borderId="53" xfId="0" applyNumberFormat="1" applyFont="1" applyFill="1" applyBorder="1" applyAlignment="1">
      <alignment horizontal="center" vertical="center" wrapText="1"/>
    </xf>
    <xf numFmtId="165" fontId="21" fillId="5" borderId="47" xfId="0" applyNumberFormat="1" applyFont="1" applyFill="1" applyBorder="1" applyAlignment="1">
      <alignment horizontal="center" vertical="center" wrapText="1"/>
    </xf>
    <xf numFmtId="165" fontId="21" fillId="5" borderId="2" xfId="0" applyNumberFormat="1" applyFont="1" applyFill="1" applyBorder="1" applyAlignment="1">
      <alignment horizontal="center" vertical="center" wrapText="1"/>
    </xf>
    <xf numFmtId="165" fontId="21" fillId="5" borderId="11" xfId="0" applyNumberFormat="1" applyFont="1" applyFill="1" applyBorder="1" applyAlignment="1">
      <alignment horizontal="center" vertical="center" wrapText="1"/>
    </xf>
    <xf numFmtId="165" fontId="21" fillId="5" borderId="34" xfId="0" applyNumberFormat="1" applyFont="1" applyFill="1" applyBorder="1" applyAlignment="1">
      <alignment horizontal="center" vertical="center" wrapText="1"/>
    </xf>
    <xf numFmtId="165" fontId="21" fillId="5" borderId="43" xfId="0" applyNumberFormat="1" applyFont="1" applyFill="1" applyBorder="1" applyAlignment="1">
      <alignment horizontal="center" vertical="center" wrapText="1"/>
    </xf>
    <xf numFmtId="165" fontId="21" fillId="5" borderId="24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9" fillId="3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165" fontId="21" fillId="5" borderId="34" xfId="0" applyNumberFormat="1" applyFont="1" applyFill="1" applyBorder="1" applyAlignment="1">
      <alignment horizontal="center" vertical="center"/>
    </xf>
    <xf numFmtId="165" fontId="21" fillId="5" borderId="43" xfId="0" applyNumberFormat="1" applyFont="1" applyFill="1" applyBorder="1" applyAlignment="1">
      <alignment horizontal="center" vertical="center"/>
    </xf>
    <xf numFmtId="165" fontId="21" fillId="5" borderId="24" xfId="0" applyNumberFormat="1" applyFont="1" applyFill="1" applyBorder="1" applyAlignment="1">
      <alignment horizontal="center" vertical="center"/>
    </xf>
    <xf numFmtId="165" fontId="26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65" fontId="19" fillId="2" borderId="0" xfId="0" applyNumberFormat="1" applyFont="1" applyFill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165" fontId="33" fillId="3" borderId="13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59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9" xfId="0" applyFont="1" applyBorder="1" applyAlignment="1" applyProtection="1">
      <alignment horizontal="center" vertical="top"/>
      <protection locked="0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27" fillId="4" borderId="5" xfId="0" applyFont="1" applyFill="1" applyBorder="1" applyAlignment="1" applyProtection="1">
      <alignment horizontal="center"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22" fillId="2" borderId="14" xfId="0" applyNumberFormat="1" applyFont="1" applyFill="1" applyBorder="1" applyAlignment="1">
      <alignment horizontal="center" vertical="center" wrapText="1"/>
    </xf>
    <xf numFmtId="165" fontId="22" fillId="2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D2F2"/>
      <color rgb="FFEADCF4"/>
      <color rgb="FFA162D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9525</xdr:rowOff>
    </xdr:from>
    <xdr:to>
      <xdr:col>2</xdr:col>
      <xdr:colOff>609600</xdr:colOff>
      <xdr:row>6</xdr:row>
      <xdr:rowOff>247650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335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</xdr:col>
      <xdr:colOff>171450</xdr:colOff>
      <xdr:row>5</xdr:row>
      <xdr:rowOff>9525</xdr:rowOff>
    </xdr:from>
    <xdr:to>
      <xdr:col>7</xdr:col>
      <xdr:colOff>571500</xdr:colOff>
      <xdr:row>6</xdr:row>
      <xdr:rowOff>247650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054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4"/>
  <sheetViews>
    <sheetView workbookViewId="0">
      <selection activeCell="P17" sqref="P17"/>
    </sheetView>
  </sheetViews>
  <sheetFormatPr baseColWidth="10" defaultColWidth="11.42578125" defaultRowHeight="12.75" x14ac:dyDescent="0.2"/>
  <cols>
    <col min="1" max="16384" width="11.42578125" style="18"/>
  </cols>
  <sheetData>
    <row r="3" spans="2:13" ht="13.5" thickBot="1" x14ac:dyDescent="0.25"/>
    <row r="4" spans="2:13" s="20" customFormat="1" ht="24.95" customHeight="1" thickBot="1" x14ac:dyDescent="0.3">
      <c r="B4" s="125" t="s">
        <v>8</v>
      </c>
      <c r="C4" s="126"/>
      <c r="D4" s="126"/>
      <c r="E4" s="126"/>
      <c r="F4" s="126"/>
      <c r="G4" s="126"/>
      <c r="H4" s="126"/>
      <c r="I4" s="127"/>
    </row>
    <row r="5" spans="2:13" ht="24.95" customHeight="1" thickBot="1" x14ac:dyDescent="0.25">
      <c r="B5" s="122" t="s">
        <v>19</v>
      </c>
      <c r="C5" s="123"/>
      <c r="D5" s="123"/>
      <c r="E5" s="123"/>
      <c r="F5" s="123"/>
      <c r="G5" s="123"/>
      <c r="H5" s="123"/>
      <c r="I5" s="124"/>
    </row>
    <row r="6" spans="2:13" ht="24.95" customHeight="1" x14ac:dyDescent="0.2">
      <c r="B6" s="22"/>
      <c r="C6" s="22"/>
      <c r="D6" s="22"/>
      <c r="E6" s="19"/>
      <c r="F6" s="19"/>
      <c r="G6" s="22"/>
      <c r="H6" s="22"/>
      <c r="I6" s="22"/>
    </row>
    <row r="7" spans="2:13" ht="24.95" customHeight="1" x14ac:dyDescent="0.2">
      <c r="B7" s="22"/>
      <c r="C7" s="22"/>
      <c r="D7" s="22"/>
      <c r="E7" s="19"/>
      <c r="F7" s="19"/>
      <c r="G7" s="22"/>
      <c r="H7" s="22"/>
      <c r="I7" s="22"/>
    </row>
    <row r="8" spans="2:13" ht="24.95" customHeight="1" x14ac:dyDescent="0.2">
      <c r="C8" s="25" t="s">
        <v>7</v>
      </c>
      <c r="D8" s="21"/>
      <c r="E8" s="19"/>
      <c r="F8" s="19"/>
      <c r="H8" s="25" t="s">
        <v>6</v>
      </c>
      <c r="I8" s="21"/>
    </row>
    <row r="9" spans="2:13" ht="24.95" customHeight="1" x14ac:dyDescent="0.2">
      <c r="B9" s="128" t="s">
        <v>61</v>
      </c>
      <c r="C9" s="128"/>
      <c r="D9" s="128"/>
      <c r="F9" s="20"/>
      <c r="G9" s="39" t="s">
        <v>15</v>
      </c>
      <c r="H9" s="38"/>
      <c r="I9" s="38"/>
      <c r="J9" s="37"/>
      <c r="K9" s="37"/>
      <c r="L9" s="37"/>
      <c r="M9" s="37"/>
    </row>
    <row r="10" spans="2:13" s="23" customFormat="1" ht="20.100000000000001" customHeight="1" x14ac:dyDescent="0.25">
      <c r="B10" s="26" t="s">
        <v>10</v>
      </c>
      <c r="C10" s="27"/>
      <c r="D10" s="29"/>
      <c r="G10" s="30" t="s">
        <v>17</v>
      </c>
      <c r="H10" s="27"/>
      <c r="I10" s="28"/>
      <c r="J10" s="27"/>
      <c r="K10" s="27"/>
      <c r="L10" s="27"/>
      <c r="M10" s="29"/>
    </row>
    <row r="11" spans="2:13" s="23" customFormat="1" ht="20.100000000000001" customHeight="1" x14ac:dyDescent="0.25">
      <c r="B11" s="32"/>
      <c r="D11" s="31"/>
      <c r="G11" s="32" t="s">
        <v>16</v>
      </c>
      <c r="M11" s="31"/>
    </row>
    <row r="12" spans="2:13" s="23" customFormat="1" ht="20.100000000000001" customHeight="1" x14ac:dyDescent="0.25">
      <c r="B12" s="32"/>
      <c r="D12" s="31"/>
      <c r="G12" s="30" t="s">
        <v>18</v>
      </c>
      <c r="M12" s="31"/>
    </row>
    <row r="13" spans="2:13" s="23" customFormat="1" ht="20.100000000000001" customHeight="1" x14ac:dyDescent="0.25">
      <c r="B13" s="33"/>
      <c r="C13" s="35"/>
      <c r="D13" s="36"/>
      <c r="G13" s="33"/>
      <c r="H13" s="35"/>
      <c r="I13" s="34"/>
      <c r="J13" s="35"/>
      <c r="K13" s="35"/>
      <c r="L13" s="35"/>
      <c r="M13" s="36"/>
    </row>
    <row r="14" spans="2:13" s="20" customFormat="1" ht="20.100000000000001" customHeight="1" x14ac:dyDescent="0.25">
      <c r="F14" s="21"/>
      <c r="G14" s="21"/>
      <c r="I14" s="24"/>
    </row>
    <row r="15" spans="2:13" x14ac:dyDescent="0.2">
      <c r="F15" s="21"/>
      <c r="G15" s="121" t="s">
        <v>9</v>
      </c>
      <c r="H15" s="121"/>
      <c r="I15" s="121"/>
      <c r="J15" s="121"/>
      <c r="K15" s="121"/>
      <c r="L15" s="121"/>
      <c r="M15" s="121"/>
    </row>
    <row r="16" spans="2:13" x14ac:dyDescent="0.2">
      <c r="F16" s="21"/>
      <c r="G16" s="121"/>
      <c r="H16" s="121"/>
      <c r="I16" s="121"/>
      <c r="J16" s="121"/>
      <c r="K16" s="121"/>
      <c r="L16" s="121"/>
      <c r="M16" s="121"/>
    </row>
    <row r="17" spans="6:13" x14ac:dyDescent="0.2">
      <c r="G17" s="121"/>
      <c r="H17" s="121"/>
      <c r="I17" s="121"/>
      <c r="J17" s="121"/>
      <c r="K17" s="121"/>
      <c r="L17" s="121"/>
      <c r="M17" s="121"/>
    </row>
    <row r="24" spans="6:13" x14ac:dyDescent="0.2">
      <c r="F24" s="24"/>
    </row>
  </sheetData>
  <sheetProtection formatCells="0" formatColumns="0" formatRows="0" insertColumns="0" insertRows="0" insertHyperlinks="0" deleteColumns="0" deleteRows="0" sort="0" autoFilter="0" pivotTables="0"/>
  <mergeCells count="4">
    <mergeCell ref="G15:M17"/>
    <mergeCell ref="B5:I5"/>
    <mergeCell ref="B4:I4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3"/>
  <sheetViews>
    <sheetView showGridLines="0" zoomScale="60" zoomScaleNormal="60" zoomScalePage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2" sqref="E12:H19"/>
    </sheetView>
  </sheetViews>
  <sheetFormatPr baseColWidth="10" defaultColWidth="1.140625" defaultRowHeight="15" outlineLevelRow="1" outlineLevelCol="1" x14ac:dyDescent="0.25"/>
  <cols>
    <col min="1" max="2" width="36.85546875" customWidth="1"/>
    <col min="3" max="3" width="23.7109375" customWidth="1"/>
    <col min="4" max="4" width="27.7109375" customWidth="1"/>
    <col min="5" max="5" width="45.85546875" customWidth="1"/>
    <col min="6" max="6" width="36.42578125" customWidth="1"/>
    <col min="7" max="7" width="23.5703125" customWidth="1"/>
    <col min="8" max="8" width="27.85546875" customWidth="1"/>
    <col min="9" max="9" width="43.5703125" customWidth="1"/>
    <col min="10" max="10" width="58.85546875" customWidth="1"/>
    <col min="12" max="12" width="34.28515625" customWidth="1"/>
    <col min="13" max="13" width="21.140625" customWidth="1"/>
    <col min="15" max="15" width="30.42578125" customWidth="1"/>
    <col min="16" max="16" width="33" customWidth="1"/>
    <col min="18" max="18" width="33.7109375" hidden="1" customWidth="1" outlineLevel="1"/>
    <col min="19" max="19" width="23.140625" hidden="1" customWidth="1" outlineLevel="1"/>
    <col min="20" max="20" width="53.28515625" hidden="1" customWidth="1" outlineLevel="1"/>
    <col min="21" max="21" width="8.42578125" hidden="1" customWidth="1" outlineLevel="1"/>
    <col min="22" max="22" width="40.140625" hidden="1" customWidth="1" outlineLevel="1"/>
    <col min="23" max="23" width="49.28515625" hidden="1" customWidth="1" outlineLevel="1"/>
    <col min="24" max="24" width="9.42578125" customWidth="1" collapsed="1"/>
    <col min="25" max="25" width="7.140625" customWidth="1"/>
  </cols>
  <sheetData>
    <row r="1" spans="1:23" ht="34.5" customHeight="1" thickBot="1" x14ac:dyDescent="0.3">
      <c r="A1" s="206" t="s">
        <v>36</v>
      </c>
      <c r="B1" s="207"/>
      <c r="C1" s="207"/>
      <c r="D1" s="207"/>
      <c r="E1" s="207"/>
      <c r="F1" s="207"/>
      <c r="G1" s="207"/>
      <c r="H1" s="207"/>
      <c r="I1" s="208"/>
      <c r="J1" s="201"/>
      <c r="R1" s="199" t="s">
        <v>24</v>
      </c>
      <c r="S1" s="200"/>
      <c r="T1" s="184" t="s">
        <v>40</v>
      </c>
      <c r="U1" s="185"/>
      <c r="V1" s="113" t="s">
        <v>49</v>
      </c>
      <c r="W1" s="114" t="s">
        <v>65</v>
      </c>
    </row>
    <row r="2" spans="1:23" s="12" customFormat="1" ht="66.75" customHeight="1" x14ac:dyDescent="0.25">
      <c r="A2" s="83" t="s">
        <v>48</v>
      </c>
      <c r="B2" s="172" t="s">
        <v>37</v>
      </c>
      <c r="C2" s="173"/>
      <c r="D2" s="174"/>
      <c r="E2" s="58" t="s">
        <v>30</v>
      </c>
      <c r="F2" s="202" t="s">
        <v>31</v>
      </c>
      <c r="G2" s="202"/>
      <c r="H2" s="58" t="s">
        <v>41</v>
      </c>
      <c r="I2" s="59" t="s">
        <v>47</v>
      </c>
      <c r="J2" s="201"/>
      <c r="R2" s="93" t="s">
        <v>25</v>
      </c>
      <c r="S2" s="97">
        <v>0.2</v>
      </c>
      <c r="T2" s="186"/>
      <c r="U2" s="187"/>
      <c r="V2" s="217"/>
      <c r="W2" s="109" t="s">
        <v>69</v>
      </c>
    </row>
    <row r="3" spans="1:23" s="12" customFormat="1" ht="45.6" customHeight="1" x14ac:dyDescent="0.25">
      <c r="A3" s="132" t="s">
        <v>3</v>
      </c>
      <c r="B3" s="60" t="s">
        <v>38</v>
      </c>
      <c r="C3" s="60" t="s">
        <v>64</v>
      </c>
      <c r="D3" s="60" t="s">
        <v>39</v>
      </c>
      <c r="E3" s="63"/>
      <c r="F3" s="64"/>
      <c r="G3" s="64"/>
      <c r="H3" s="64"/>
      <c r="I3" s="65"/>
      <c r="J3" s="201"/>
      <c r="R3" s="82" t="s">
        <v>43</v>
      </c>
      <c r="S3" s="98">
        <v>1</v>
      </c>
      <c r="T3" s="188"/>
      <c r="U3" s="189"/>
      <c r="V3" s="217"/>
      <c r="W3" s="109" t="s">
        <v>67</v>
      </c>
    </row>
    <row r="4" spans="1:23" s="12" customFormat="1" ht="45.6" customHeight="1" x14ac:dyDescent="0.25">
      <c r="A4" s="132"/>
      <c r="B4" s="69" t="s">
        <v>2</v>
      </c>
      <c r="C4" s="69"/>
      <c r="D4" s="70">
        <v>0</v>
      </c>
      <c r="E4" s="73">
        <v>0</v>
      </c>
      <c r="F4" s="134">
        <v>0</v>
      </c>
      <c r="G4" s="134"/>
      <c r="H4" s="115">
        <f>E4-F4</f>
        <v>0</v>
      </c>
      <c r="I4" s="71"/>
      <c r="J4" s="201"/>
      <c r="R4" s="82" t="s">
        <v>23</v>
      </c>
      <c r="S4" s="99">
        <v>40000</v>
      </c>
      <c r="T4" s="135">
        <f>IF(F4=0,F4,E4)</f>
        <v>0</v>
      </c>
      <c r="U4" s="136"/>
      <c r="V4" s="217"/>
      <c r="W4" s="109" t="s">
        <v>66</v>
      </c>
    </row>
    <row r="5" spans="1:23" s="12" customFormat="1" ht="45.6" customHeight="1" x14ac:dyDescent="0.25">
      <c r="A5" s="132"/>
      <c r="B5" s="69" t="s">
        <v>2</v>
      </c>
      <c r="C5" s="69"/>
      <c r="D5" s="70">
        <v>0</v>
      </c>
      <c r="E5" s="73">
        <v>0</v>
      </c>
      <c r="F5" s="134">
        <v>0</v>
      </c>
      <c r="G5" s="134"/>
      <c r="H5" s="115">
        <f t="shared" ref="H5:H8" si="0">E5-F5</f>
        <v>0</v>
      </c>
      <c r="I5" s="71"/>
      <c r="J5" s="201"/>
      <c r="R5" s="82" t="s">
        <v>42</v>
      </c>
      <c r="S5" s="98">
        <v>0</v>
      </c>
      <c r="T5" s="135">
        <f>IF(F5=0,F5,E5)</f>
        <v>0</v>
      </c>
      <c r="U5" s="136"/>
      <c r="V5" s="217"/>
      <c r="W5" s="109" t="s">
        <v>68</v>
      </c>
    </row>
    <row r="6" spans="1:23" s="12" customFormat="1" ht="45.6" customHeight="1" x14ac:dyDescent="0.25">
      <c r="A6" s="132"/>
      <c r="B6" s="69" t="s">
        <v>2</v>
      </c>
      <c r="C6" s="69"/>
      <c r="D6" s="70">
        <v>0</v>
      </c>
      <c r="E6" s="73">
        <v>0</v>
      </c>
      <c r="F6" s="134">
        <v>0</v>
      </c>
      <c r="G6" s="134"/>
      <c r="H6" s="115">
        <f t="shared" si="0"/>
        <v>0</v>
      </c>
      <c r="I6" s="71"/>
      <c r="J6" s="201"/>
      <c r="R6" s="55" t="s">
        <v>33</v>
      </c>
      <c r="S6" s="100">
        <f>F29*S5</f>
        <v>0</v>
      </c>
      <c r="T6" s="135">
        <f t="shared" ref="T6:T8" si="1">IF(F6=0,F6,E6)</f>
        <v>0</v>
      </c>
      <c r="U6" s="136"/>
      <c r="V6" s="217"/>
      <c r="W6" s="110"/>
    </row>
    <row r="7" spans="1:23" s="12" customFormat="1" ht="45.6" customHeight="1" x14ac:dyDescent="0.25">
      <c r="A7" s="132"/>
      <c r="B7" s="69" t="s">
        <v>2</v>
      </c>
      <c r="C7" s="69"/>
      <c r="D7" s="70">
        <v>0</v>
      </c>
      <c r="E7" s="73">
        <v>0</v>
      </c>
      <c r="F7" s="134">
        <v>0</v>
      </c>
      <c r="G7" s="134"/>
      <c r="H7" s="115">
        <f t="shared" si="0"/>
        <v>0</v>
      </c>
      <c r="I7" s="71"/>
      <c r="J7" s="201"/>
      <c r="R7" s="55" t="s">
        <v>34</v>
      </c>
      <c r="S7" s="100">
        <f>S4-F10-F11-F20</f>
        <v>40000</v>
      </c>
      <c r="T7" s="135">
        <f t="shared" si="1"/>
        <v>0</v>
      </c>
      <c r="U7" s="136"/>
      <c r="V7" s="217"/>
      <c r="W7" s="110"/>
    </row>
    <row r="8" spans="1:23" ht="50.1" customHeight="1" x14ac:dyDescent="0.25">
      <c r="A8" s="132"/>
      <c r="B8" s="72" t="s">
        <v>2</v>
      </c>
      <c r="C8" s="69"/>
      <c r="D8" s="70">
        <v>0</v>
      </c>
      <c r="E8" s="73">
        <v>0</v>
      </c>
      <c r="F8" s="134">
        <v>0</v>
      </c>
      <c r="G8" s="134"/>
      <c r="H8" s="115">
        <f t="shared" si="0"/>
        <v>0</v>
      </c>
      <c r="I8" s="74"/>
      <c r="J8" s="201"/>
      <c r="R8" s="55" t="s">
        <v>35</v>
      </c>
      <c r="S8" s="101">
        <f>IF(S7&gt;0,S7,0)</f>
        <v>40000</v>
      </c>
      <c r="T8" s="135">
        <f t="shared" si="1"/>
        <v>0</v>
      </c>
      <c r="U8" s="136"/>
      <c r="V8" s="218"/>
      <c r="W8" s="111"/>
    </row>
    <row r="9" spans="1:23" ht="60" customHeight="1" x14ac:dyDescent="0.25">
      <c r="A9" s="132"/>
      <c r="B9" s="138" t="s">
        <v>50</v>
      </c>
      <c r="C9" s="139"/>
      <c r="D9" s="86">
        <f>SUM(D4:D8)</f>
        <v>0</v>
      </c>
      <c r="E9" s="116">
        <f>SUM(E4:E8)</f>
        <v>0</v>
      </c>
      <c r="F9" s="203">
        <f>SUM(F4:G8)</f>
        <v>0</v>
      </c>
      <c r="G9" s="203"/>
      <c r="H9" s="61">
        <f>SUM(H4:H8)</f>
        <v>0</v>
      </c>
      <c r="I9" s="66"/>
      <c r="J9" s="201"/>
      <c r="R9" s="88" t="s">
        <v>26</v>
      </c>
      <c r="S9" s="102">
        <f>SUM(D4:D8)*65000</f>
        <v>0</v>
      </c>
      <c r="T9" s="220">
        <f>SUM(T4:U8)</f>
        <v>0</v>
      </c>
      <c r="U9" s="143"/>
      <c r="V9" s="94">
        <f>SUM(E3:E8)-F10</f>
        <v>0</v>
      </c>
      <c r="W9" s="111"/>
    </row>
    <row r="10" spans="1:23" ht="63.95" customHeight="1" thickBot="1" x14ac:dyDescent="0.3">
      <c r="A10" s="133"/>
      <c r="B10" s="129" t="s">
        <v>63</v>
      </c>
      <c r="C10" s="129"/>
      <c r="D10" s="129"/>
      <c r="E10" s="129"/>
      <c r="F10" s="209">
        <f>IF(S11&lt;S10,S11,S10)</f>
        <v>0</v>
      </c>
      <c r="G10" s="210"/>
      <c r="H10" s="210"/>
      <c r="I10" s="211"/>
      <c r="J10" s="201"/>
      <c r="R10" s="55" t="s">
        <v>51</v>
      </c>
      <c r="S10" s="87">
        <f>S4</f>
        <v>40000</v>
      </c>
      <c r="T10" s="220">
        <f>IF(F10&gt;0,T9,F10)</f>
        <v>0</v>
      </c>
      <c r="U10" s="143"/>
      <c r="V10" s="219"/>
      <c r="W10" s="111"/>
    </row>
    <row r="11" spans="1:23" ht="99.95" customHeight="1" thickBot="1" x14ac:dyDescent="0.3">
      <c r="A11" s="56" t="s">
        <v>11</v>
      </c>
      <c r="B11" s="140" t="s">
        <v>58</v>
      </c>
      <c r="C11" s="140"/>
      <c r="D11" s="140"/>
      <c r="E11" s="140"/>
      <c r="F11" s="193">
        <f>IF(S15&gt;S16,S16,S15)</f>
        <v>0</v>
      </c>
      <c r="G11" s="194"/>
      <c r="H11" s="194"/>
      <c r="I11" s="195"/>
      <c r="J11" s="201"/>
      <c r="R11" s="55" t="s">
        <v>52</v>
      </c>
      <c r="S11" s="103">
        <f>IF(F9&lt;S9,F9,S9)</f>
        <v>0</v>
      </c>
      <c r="T11" s="96"/>
      <c r="U11" s="67"/>
      <c r="V11" s="217"/>
      <c r="W11" s="111"/>
    </row>
    <row r="12" spans="1:23" ht="39.950000000000003" customHeight="1" x14ac:dyDescent="0.25">
      <c r="A12" s="167" t="s">
        <v>29</v>
      </c>
      <c r="B12" s="163" t="s">
        <v>2</v>
      </c>
      <c r="C12" s="163"/>
      <c r="D12" s="163"/>
      <c r="E12" s="75">
        <v>0</v>
      </c>
      <c r="F12" s="212">
        <v>0</v>
      </c>
      <c r="G12" s="212"/>
      <c r="H12" s="117">
        <f>E12-F12</f>
        <v>0</v>
      </c>
      <c r="I12" s="76"/>
      <c r="J12" s="201"/>
      <c r="R12" s="55" t="s">
        <v>32</v>
      </c>
      <c r="S12" s="104">
        <f>F19*S3</f>
        <v>0</v>
      </c>
      <c r="T12" s="135">
        <f>IF(F12=0,F12,E12)</f>
        <v>0</v>
      </c>
      <c r="U12" s="136"/>
      <c r="V12" s="217"/>
      <c r="W12" s="111"/>
    </row>
    <row r="13" spans="1:23" ht="39.950000000000003" customHeight="1" x14ac:dyDescent="0.25">
      <c r="A13" s="132"/>
      <c r="B13" s="131" t="s">
        <v>2</v>
      </c>
      <c r="C13" s="131"/>
      <c r="D13" s="131"/>
      <c r="E13" s="73">
        <v>0</v>
      </c>
      <c r="F13" s="134">
        <v>0</v>
      </c>
      <c r="G13" s="134"/>
      <c r="H13" s="115">
        <f t="shared" ref="H13:H18" si="2">E13-F13</f>
        <v>0</v>
      </c>
      <c r="I13" s="74"/>
      <c r="J13" s="201"/>
      <c r="R13" s="55" t="s">
        <v>53</v>
      </c>
      <c r="S13" s="104">
        <f>S4-F10-F11-S6</f>
        <v>40000</v>
      </c>
      <c r="T13" s="135">
        <f>IF(F13=0,F13,E13)</f>
        <v>0</v>
      </c>
      <c r="U13" s="136"/>
      <c r="V13" s="217"/>
      <c r="W13" s="111"/>
    </row>
    <row r="14" spans="1:23" ht="39.950000000000003" customHeight="1" x14ac:dyDescent="0.25">
      <c r="A14" s="132"/>
      <c r="B14" s="131" t="s">
        <v>2</v>
      </c>
      <c r="C14" s="131"/>
      <c r="D14" s="131"/>
      <c r="E14" s="73">
        <v>0</v>
      </c>
      <c r="F14" s="134">
        <v>0</v>
      </c>
      <c r="G14" s="134"/>
      <c r="H14" s="115">
        <f t="shared" si="2"/>
        <v>0</v>
      </c>
      <c r="I14" s="74"/>
      <c r="J14" s="201"/>
      <c r="R14" s="55" t="s">
        <v>32</v>
      </c>
      <c r="S14" s="101">
        <f>IF(S13&gt;0,S13,0)</f>
        <v>40000</v>
      </c>
      <c r="T14" s="135">
        <f t="shared" ref="T14:T18" si="3">IF(F14=0,F14,E14)</f>
        <v>0</v>
      </c>
      <c r="U14" s="136"/>
      <c r="V14" s="217"/>
      <c r="W14" s="111"/>
    </row>
    <row r="15" spans="1:23" ht="39.950000000000003" customHeight="1" x14ac:dyDescent="0.25">
      <c r="A15" s="132"/>
      <c r="B15" s="131" t="s">
        <v>2</v>
      </c>
      <c r="C15" s="131"/>
      <c r="D15" s="131"/>
      <c r="E15" s="73">
        <v>0</v>
      </c>
      <c r="F15" s="134">
        <v>0</v>
      </c>
      <c r="G15" s="134"/>
      <c r="H15" s="115">
        <f t="shared" si="2"/>
        <v>0</v>
      </c>
      <c r="I15" s="74"/>
      <c r="J15" s="201"/>
      <c r="R15" s="105" t="s">
        <v>55</v>
      </c>
      <c r="S15" s="104">
        <f>S4-F10</f>
        <v>40000</v>
      </c>
      <c r="T15" s="135">
        <f t="shared" si="3"/>
        <v>0</v>
      </c>
      <c r="U15" s="136"/>
      <c r="V15" s="217"/>
      <c r="W15" s="111"/>
    </row>
    <row r="16" spans="1:23" ht="39.950000000000003" customHeight="1" thickBot="1" x14ac:dyDescent="0.3">
      <c r="A16" s="132"/>
      <c r="B16" s="131" t="s">
        <v>2</v>
      </c>
      <c r="C16" s="131"/>
      <c r="D16" s="131"/>
      <c r="E16" s="73">
        <v>0</v>
      </c>
      <c r="F16" s="134">
        <v>0</v>
      </c>
      <c r="G16" s="134"/>
      <c r="H16" s="115">
        <f t="shared" si="2"/>
        <v>0</v>
      </c>
      <c r="I16" s="74"/>
      <c r="J16" s="201"/>
      <c r="R16" s="106" t="s">
        <v>56</v>
      </c>
      <c r="S16" s="107">
        <f>F10*S2</f>
        <v>0</v>
      </c>
      <c r="T16" s="135">
        <f t="shared" si="3"/>
        <v>0</v>
      </c>
      <c r="U16" s="136"/>
      <c r="V16" s="217"/>
      <c r="W16" s="111"/>
    </row>
    <row r="17" spans="1:23" ht="39.950000000000003" customHeight="1" x14ac:dyDescent="0.25">
      <c r="A17" s="132"/>
      <c r="B17" s="131" t="s">
        <v>2</v>
      </c>
      <c r="C17" s="131"/>
      <c r="D17" s="131"/>
      <c r="E17" s="73">
        <v>0</v>
      </c>
      <c r="F17" s="134">
        <v>0</v>
      </c>
      <c r="G17" s="134"/>
      <c r="H17" s="115">
        <f t="shared" si="2"/>
        <v>0</v>
      </c>
      <c r="I17" s="74"/>
      <c r="J17" s="201"/>
      <c r="R17" s="89"/>
      <c r="S17" s="90"/>
      <c r="T17" s="137">
        <f t="shared" si="3"/>
        <v>0</v>
      </c>
      <c r="U17" s="136"/>
      <c r="V17" s="217"/>
      <c r="W17" s="111"/>
    </row>
    <row r="18" spans="1:23" ht="39.950000000000003" customHeight="1" x14ac:dyDescent="0.25">
      <c r="A18" s="132"/>
      <c r="B18" s="131" t="s">
        <v>2</v>
      </c>
      <c r="C18" s="131"/>
      <c r="D18" s="131"/>
      <c r="E18" s="73">
        <v>0</v>
      </c>
      <c r="F18" s="134">
        <v>0</v>
      </c>
      <c r="G18" s="134"/>
      <c r="H18" s="115">
        <f t="shared" si="2"/>
        <v>0</v>
      </c>
      <c r="I18" s="74"/>
      <c r="J18" s="201"/>
      <c r="R18" s="91"/>
      <c r="S18" s="92"/>
      <c r="T18" s="137">
        <f t="shared" si="3"/>
        <v>0</v>
      </c>
      <c r="U18" s="136"/>
      <c r="V18" s="218"/>
      <c r="W18" s="111"/>
    </row>
    <row r="19" spans="1:23" ht="60" customHeight="1" x14ac:dyDescent="0.25">
      <c r="A19" s="132"/>
      <c r="B19" s="175" t="s">
        <v>50</v>
      </c>
      <c r="C19" s="176"/>
      <c r="D19" s="177"/>
      <c r="E19" s="57">
        <f>SUM(E12:E18)</f>
        <v>0</v>
      </c>
      <c r="F19" s="205">
        <f>SUM(F12:G18)</f>
        <v>0</v>
      </c>
      <c r="G19" s="205"/>
      <c r="H19" s="116">
        <f>SUM(H12:H18)</f>
        <v>0</v>
      </c>
      <c r="I19" s="81"/>
      <c r="J19" s="201"/>
      <c r="R19" s="221" t="s">
        <v>44</v>
      </c>
      <c r="S19" s="222"/>
      <c r="T19" s="142">
        <f>SUM(T12:U18)</f>
        <v>0</v>
      </c>
      <c r="U19" s="143"/>
      <c r="V19" s="94">
        <f>SUM(E12:E18)-F20</f>
        <v>0</v>
      </c>
      <c r="W19" s="111"/>
    </row>
    <row r="20" spans="1:23" ht="63.75" customHeight="1" thickBot="1" x14ac:dyDescent="0.3">
      <c r="A20" s="168"/>
      <c r="B20" s="130" t="s">
        <v>59</v>
      </c>
      <c r="C20" s="130"/>
      <c r="D20" s="130"/>
      <c r="E20" s="130"/>
      <c r="F20" s="196">
        <f>IF(F19&lt;S14,F19,S14)</f>
        <v>0</v>
      </c>
      <c r="G20" s="197"/>
      <c r="H20" s="197"/>
      <c r="I20" s="198"/>
      <c r="J20" s="201"/>
      <c r="N20" s="216"/>
      <c r="O20" s="216"/>
      <c r="P20" s="216"/>
      <c r="R20" s="221" t="s">
        <v>46</v>
      </c>
      <c r="S20" s="222"/>
      <c r="T20" s="142">
        <f>IF(F20&gt;0,T19,F20)</f>
        <v>0</v>
      </c>
      <c r="U20" s="143"/>
      <c r="V20" s="213"/>
      <c r="W20" s="111"/>
    </row>
    <row r="21" spans="1:23" ht="39.950000000000003" hidden="1" customHeight="1" x14ac:dyDescent="0.25">
      <c r="A21" s="167" t="s">
        <v>27</v>
      </c>
      <c r="B21" s="169" t="s">
        <v>2</v>
      </c>
      <c r="C21" s="169"/>
      <c r="D21" s="169"/>
      <c r="E21" s="77">
        <v>0</v>
      </c>
      <c r="F21" s="166">
        <v>0</v>
      </c>
      <c r="G21" s="166"/>
      <c r="H21" s="85">
        <f>E21-F21</f>
        <v>0</v>
      </c>
      <c r="I21" s="78"/>
      <c r="J21" s="201"/>
      <c r="R21" s="178"/>
      <c r="S21" s="179"/>
      <c r="T21" s="137">
        <f>IF(F21=0,F21,E21)</f>
        <v>0</v>
      </c>
      <c r="U21" s="136"/>
      <c r="V21" s="214"/>
      <c r="W21" s="111"/>
    </row>
    <row r="22" spans="1:23" ht="39.950000000000003" hidden="1" customHeight="1" x14ac:dyDescent="0.25">
      <c r="A22" s="132"/>
      <c r="B22" s="149" t="s">
        <v>2</v>
      </c>
      <c r="C22" s="149"/>
      <c r="D22" s="149"/>
      <c r="E22" s="79">
        <v>0</v>
      </c>
      <c r="F22" s="148">
        <v>0</v>
      </c>
      <c r="G22" s="148"/>
      <c r="H22" s="84">
        <f t="shared" ref="H22:H28" si="4">E22-F22</f>
        <v>0</v>
      </c>
      <c r="I22" s="71"/>
      <c r="J22" s="201"/>
      <c r="R22" s="180"/>
      <c r="S22" s="181"/>
      <c r="T22" s="137">
        <f t="shared" ref="T22:T28" si="5">IF(F22=0,F22,E22)</f>
        <v>0</v>
      </c>
      <c r="U22" s="136"/>
      <c r="V22" s="214"/>
      <c r="W22" s="111"/>
    </row>
    <row r="23" spans="1:23" ht="39.950000000000003" hidden="1" customHeight="1" x14ac:dyDescent="0.25">
      <c r="A23" s="132"/>
      <c r="B23" s="149" t="s">
        <v>2</v>
      </c>
      <c r="C23" s="149"/>
      <c r="D23" s="149"/>
      <c r="E23" s="79">
        <v>0</v>
      </c>
      <c r="F23" s="148">
        <v>0</v>
      </c>
      <c r="G23" s="148"/>
      <c r="H23" s="84">
        <f t="shared" si="4"/>
        <v>0</v>
      </c>
      <c r="I23" s="71"/>
      <c r="J23" s="201"/>
      <c r="R23" s="180"/>
      <c r="S23" s="181"/>
      <c r="T23" s="137">
        <f t="shared" si="5"/>
        <v>0</v>
      </c>
      <c r="U23" s="136"/>
      <c r="V23" s="214"/>
      <c r="W23" s="111"/>
    </row>
    <row r="24" spans="1:23" ht="39.950000000000003" hidden="1" customHeight="1" x14ac:dyDescent="0.25">
      <c r="A24" s="132"/>
      <c r="B24" s="149" t="s">
        <v>2</v>
      </c>
      <c r="C24" s="149"/>
      <c r="D24" s="149"/>
      <c r="E24" s="79">
        <v>0</v>
      </c>
      <c r="F24" s="148">
        <v>0</v>
      </c>
      <c r="G24" s="148"/>
      <c r="H24" s="84">
        <f t="shared" si="4"/>
        <v>0</v>
      </c>
      <c r="I24" s="71"/>
      <c r="J24" s="201"/>
      <c r="R24" s="180"/>
      <c r="S24" s="181"/>
      <c r="T24" s="137">
        <f t="shared" si="5"/>
        <v>0</v>
      </c>
      <c r="U24" s="136"/>
      <c r="V24" s="214"/>
      <c r="W24" s="111"/>
    </row>
    <row r="25" spans="1:23" ht="39.950000000000003" hidden="1" customHeight="1" x14ac:dyDescent="0.25">
      <c r="A25" s="132"/>
      <c r="B25" s="149" t="s">
        <v>2</v>
      </c>
      <c r="C25" s="149"/>
      <c r="D25" s="149"/>
      <c r="E25" s="79">
        <v>0</v>
      </c>
      <c r="F25" s="148">
        <v>0</v>
      </c>
      <c r="G25" s="148"/>
      <c r="H25" s="84">
        <f t="shared" si="4"/>
        <v>0</v>
      </c>
      <c r="I25" s="71"/>
      <c r="J25" s="201"/>
      <c r="R25" s="180"/>
      <c r="S25" s="181"/>
      <c r="T25" s="137">
        <f t="shared" si="5"/>
        <v>0</v>
      </c>
      <c r="U25" s="136"/>
      <c r="V25" s="214"/>
      <c r="W25" s="111"/>
    </row>
    <row r="26" spans="1:23" ht="39.950000000000003" hidden="1" customHeight="1" x14ac:dyDescent="0.25">
      <c r="A26" s="132"/>
      <c r="B26" s="149" t="s">
        <v>2</v>
      </c>
      <c r="C26" s="149"/>
      <c r="D26" s="149"/>
      <c r="E26" s="79">
        <v>0</v>
      </c>
      <c r="F26" s="148">
        <v>0</v>
      </c>
      <c r="G26" s="148"/>
      <c r="H26" s="84">
        <f t="shared" si="4"/>
        <v>0</v>
      </c>
      <c r="I26" s="71"/>
      <c r="J26" s="201"/>
      <c r="R26" s="180"/>
      <c r="S26" s="181"/>
      <c r="T26" s="137">
        <f t="shared" si="5"/>
        <v>0</v>
      </c>
      <c r="U26" s="136"/>
      <c r="V26" s="214"/>
      <c r="W26" s="111"/>
    </row>
    <row r="27" spans="1:23" ht="39.950000000000003" hidden="1" customHeight="1" x14ac:dyDescent="0.25">
      <c r="A27" s="132"/>
      <c r="B27" s="149" t="s">
        <v>2</v>
      </c>
      <c r="C27" s="149"/>
      <c r="D27" s="149"/>
      <c r="E27" s="79">
        <v>0</v>
      </c>
      <c r="F27" s="148">
        <v>0</v>
      </c>
      <c r="G27" s="148"/>
      <c r="H27" s="84">
        <f t="shared" si="4"/>
        <v>0</v>
      </c>
      <c r="I27" s="71"/>
      <c r="J27" s="201"/>
      <c r="R27" s="180"/>
      <c r="S27" s="181"/>
      <c r="T27" s="137">
        <f t="shared" si="5"/>
        <v>0</v>
      </c>
      <c r="U27" s="136"/>
      <c r="V27" s="214"/>
      <c r="W27" s="111"/>
    </row>
    <row r="28" spans="1:23" ht="39.950000000000003" hidden="1" customHeight="1" x14ac:dyDescent="0.25">
      <c r="A28" s="132"/>
      <c r="B28" s="149" t="s">
        <v>2</v>
      </c>
      <c r="C28" s="149"/>
      <c r="D28" s="149"/>
      <c r="E28" s="79">
        <v>0</v>
      </c>
      <c r="F28" s="148">
        <v>0</v>
      </c>
      <c r="G28" s="148"/>
      <c r="H28" s="84">
        <f t="shared" si="4"/>
        <v>0</v>
      </c>
      <c r="I28" s="71"/>
      <c r="J28" s="201"/>
      <c r="R28" s="182"/>
      <c r="S28" s="183"/>
      <c r="T28" s="150">
        <f t="shared" si="5"/>
        <v>0</v>
      </c>
      <c r="U28" s="151"/>
      <c r="V28" s="215"/>
      <c r="W28" s="112"/>
    </row>
    <row r="29" spans="1:23" ht="60" hidden="1" customHeight="1" x14ac:dyDescent="0.25">
      <c r="A29" s="132"/>
      <c r="B29" s="175" t="s">
        <v>50</v>
      </c>
      <c r="C29" s="176"/>
      <c r="D29" s="177"/>
      <c r="E29" s="62">
        <f>SUM(E21:E28)</f>
        <v>0</v>
      </c>
      <c r="F29" s="204">
        <f>SUM(F21:G28)</f>
        <v>0</v>
      </c>
      <c r="G29" s="204"/>
      <c r="H29" s="80">
        <f>SUM(H21:H28)</f>
        <v>0</v>
      </c>
      <c r="I29" s="95">
        <f>F29*S5</f>
        <v>0</v>
      </c>
      <c r="J29" s="201"/>
      <c r="R29" s="223" t="s">
        <v>44</v>
      </c>
      <c r="S29" s="224"/>
      <c r="T29" s="146">
        <f>SUM(T21:U28)</f>
        <v>0</v>
      </c>
      <c r="U29" s="147"/>
      <c r="V29" s="108">
        <f>SUM(E21:E28)-F30</f>
        <v>0</v>
      </c>
      <c r="W29" s="44"/>
    </row>
    <row r="30" spans="1:23" ht="63.95" hidden="1" customHeight="1" thickBot="1" x14ac:dyDescent="0.3">
      <c r="A30" s="168"/>
      <c r="B30" s="141" t="s">
        <v>60</v>
      </c>
      <c r="C30" s="141"/>
      <c r="D30" s="141"/>
      <c r="E30" s="141"/>
      <c r="F30" s="196">
        <f>IF(I29&lt;S8,I29,S8)</f>
        <v>0</v>
      </c>
      <c r="G30" s="197"/>
      <c r="H30" s="197"/>
      <c r="I30" s="198"/>
      <c r="J30" s="201"/>
      <c r="N30" s="216"/>
      <c r="O30" s="216"/>
      <c r="P30" s="216"/>
      <c r="R30" s="225" t="s">
        <v>45</v>
      </c>
      <c r="S30" s="226"/>
      <c r="T30" s="144">
        <f>IF(F30&gt;0,T29,F30)</f>
        <v>0</v>
      </c>
      <c r="U30" s="145"/>
      <c r="V30" s="68"/>
      <c r="W30" s="44"/>
    </row>
    <row r="31" spans="1:23" s="3" customFormat="1" ht="50.1" customHeight="1" x14ac:dyDescent="0.25">
      <c r="A31" s="170" t="s">
        <v>71</v>
      </c>
      <c r="B31" s="171"/>
      <c r="C31" s="171"/>
      <c r="D31" s="171"/>
      <c r="E31" s="171"/>
      <c r="F31" s="190">
        <f>SUM(E12:E18)+SUM(E21:E28)+SUM(E4:E8)</f>
        <v>0</v>
      </c>
      <c r="G31" s="191"/>
      <c r="H31" s="191"/>
      <c r="I31" s="192"/>
      <c r="J31" s="201"/>
      <c r="R31" s="46"/>
      <c r="T31" s="45"/>
      <c r="U31" s="46"/>
      <c r="W31" s="46"/>
    </row>
    <row r="32" spans="1:23" s="3" customFormat="1" ht="50.1" hidden="1" customHeight="1" outlineLevel="1" x14ac:dyDescent="0.25">
      <c r="A32" s="164" t="s">
        <v>54</v>
      </c>
      <c r="B32" s="165"/>
      <c r="C32" s="165"/>
      <c r="D32" s="165"/>
      <c r="E32" s="165"/>
      <c r="F32" s="154">
        <f>F20+F11+F10+F30</f>
        <v>0</v>
      </c>
      <c r="G32" s="155"/>
      <c r="H32" s="155"/>
      <c r="I32" s="156"/>
      <c r="J32" s="201"/>
      <c r="R32" s="46"/>
      <c r="T32" s="45"/>
      <c r="U32" s="46"/>
      <c r="W32" s="46"/>
    </row>
    <row r="33" spans="1:23" s="3" customFormat="1" ht="50.1" hidden="1" customHeight="1" outlineLevel="1" x14ac:dyDescent="0.25">
      <c r="A33" s="160" t="s">
        <v>57</v>
      </c>
      <c r="B33" s="161"/>
      <c r="C33" s="161"/>
      <c r="D33" s="161"/>
      <c r="E33" s="162"/>
      <c r="F33" s="154">
        <f>V9+V19+V29</f>
        <v>0</v>
      </c>
      <c r="G33" s="155"/>
      <c r="H33" s="155"/>
      <c r="I33" s="156"/>
      <c r="J33" s="201"/>
      <c r="R33" s="46"/>
      <c r="T33" s="45"/>
      <c r="U33" s="46"/>
      <c r="W33" s="46"/>
    </row>
    <row r="34" spans="1:23" s="3" customFormat="1" ht="59.25" customHeight="1" collapsed="1" x14ac:dyDescent="0.25">
      <c r="A34" s="164" t="s">
        <v>62</v>
      </c>
      <c r="B34" s="165"/>
      <c r="C34" s="165"/>
      <c r="D34" s="165"/>
      <c r="E34" s="165"/>
      <c r="F34" s="154">
        <f>T10+T20+T30</f>
        <v>0</v>
      </c>
      <c r="G34" s="155"/>
      <c r="H34" s="155"/>
      <c r="I34" s="156"/>
      <c r="J34" s="201"/>
      <c r="R34" s="46"/>
      <c r="T34" s="45"/>
      <c r="U34" s="46"/>
      <c r="W34" s="46"/>
    </row>
    <row r="35" spans="1:23" ht="66.75" customHeight="1" thickBot="1" x14ac:dyDescent="0.3">
      <c r="A35" s="152" t="s">
        <v>28</v>
      </c>
      <c r="B35" s="153"/>
      <c r="C35" s="153"/>
      <c r="D35" s="153"/>
      <c r="E35" s="153"/>
      <c r="F35" s="157">
        <f>IF(F32&lt;S4,F32,S4)</f>
        <v>0</v>
      </c>
      <c r="G35" s="158"/>
      <c r="H35" s="158"/>
      <c r="I35" s="159"/>
      <c r="J35" s="201"/>
      <c r="R35" s="44"/>
      <c r="T35" s="44"/>
      <c r="U35" s="44"/>
      <c r="W35" s="44"/>
    </row>
    <row r="36" spans="1:23" ht="30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2"/>
      <c r="R36" s="44"/>
      <c r="T36" s="44"/>
      <c r="U36" s="44"/>
      <c r="W36" s="44"/>
    </row>
    <row r="37" spans="1:23" ht="35.1" customHeight="1" x14ac:dyDescent="0.25"/>
    <row r="38" spans="1:23" ht="35.1" customHeight="1" x14ac:dyDescent="0.25"/>
    <row r="39" spans="1:23" ht="35.1" customHeight="1" x14ac:dyDescent="0.25"/>
    <row r="40" spans="1:23" ht="35.1" customHeight="1" x14ac:dyDescent="0.25"/>
    <row r="41" spans="1:23" ht="35.1" customHeight="1" x14ac:dyDescent="0.25"/>
    <row r="42" spans="1:23" ht="35.1" customHeight="1" x14ac:dyDescent="0.25"/>
    <row r="43" spans="1:23" ht="41.45" customHeight="1" x14ac:dyDescent="0.25"/>
  </sheetData>
  <sheetProtection algorithmName="SHA-512" hashValue="3HrprBUQtUVpkfc0B+97bDzh7Qv1r4L7RrdovGupdvHeEO3hyUY4MAkyCKDxSsLARJp/3K9khqaVC/ST6Y4KEA==" saltValue="glQLWA16HnZ9UFMD+fmIkg==" spinCount="100000" sheet="1" formatCells="0" formatColumns="0" formatRows="0" insertColumns="0" insertRows="0" insertHyperlinks="0" deleteColumns="0" deleteRows="0" sort="0" autoFilter="0" pivotTables="0"/>
  <dataConsolidate/>
  <customSheetViews>
    <customSheetView guid="{9AFEBBCB-A8B0-49B6-91A8-964B82B8E8F8}" scale="70" showGridLines="0" fitToPage="1" printArea="1">
      <selection activeCell="H19" sqref="H19"/>
      <pageMargins left="0.23622047244094491" right="0.23622047244094491" top="0.74803149606299213" bottom="0.74803149606299213" header="0.31496062992125984" footer="0.31496062992125984"/>
      <pageSetup scale="45" orientation="landscape" r:id="rId1"/>
      <headerFooter>
        <oddHeader>&amp;L&amp;"Arial,Italique"&amp;10Nom du porteur de projet :&amp;C&amp;"Arial,Gras"&amp;22&amp;K7030A0BUDGET</oddHeader>
        <oddFooter>&amp;C&amp;A</oddFooter>
      </headerFooter>
    </customSheetView>
  </customSheetViews>
  <mergeCells count="105">
    <mergeCell ref="V20:V28"/>
    <mergeCell ref="F32:I32"/>
    <mergeCell ref="N20:P20"/>
    <mergeCell ref="N30:P30"/>
    <mergeCell ref="V2:V8"/>
    <mergeCell ref="V10:V18"/>
    <mergeCell ref="T9:U9"/>
    <mergeCell ref="T10:U10"/>
    <mergeCell ref="R19:S19"/>
    <mergeCell ref="R20:S20"/>
    <mergeCell ref="R29:S29"/>
    <mergeCell ref="R30:S30"/>
    <mergeCell ref="F14:G14"/>
    <mergeCell ref="F15:G15"/>
    <mergeCell ref="F16:G16"/>
    <mergeCell ref="F17:G17"/>
    <mergeCell ref="B2:D2"/>
    <mergeCell ref="B19:D19"/>
    <mergeCell ref="B29:D29"/>
    <mergeCell ref="R21:S28"/>
    <mergeCell ref="T1:U1"/>
    <mergeCell ref="T2:U3"/>
    <mergeCell ref="F31:I31"/>
    <mergeCell ref="F11:I11"/>
    <mergeCell ref="F20:I20"/>
    <mergeCell ref="F30:I30"/>
    <mergeCell ref="R1:S1"/>
    <mergeCell ref="J1:J35"/>
    <mergeCell ref="F2:G2"/>
    <mergeCell ref="F23:G23"/>
    <mergeCell ref="F8:G8"/>
    <mergeCell ref="F9:G9"/>
    <mergeCell ref="F29:G29"/>
    <mergeCell ref="F19:G19"/>
    <mergeCell ref="A1:I1"/>
    <mergeCell ref="F10:I10"/>
    <mergeCell ref="A12:A20"/>
    <mergeCell ref="F12:G12"/>
    <mergeCell ref="F18:G18"/>
    <mergeCell ref="F13:G13"/>
    <mergeCell ref="A35:E35"/>
    <mergeCell ref="F22:G22"/>
    <mergeCell ref="F34:I34"/>
    <mergeCell ref="F35:I35"/>
    <mergeCell ref="A33:E33"/>
    <mergeCell ref="F33:I33"/>
    <mergeCell ref="B17:D17"/>
    <mergeCell ref="B18:D18"/>
    <mergeCell ref="B12:D12"/>
    <mergeCell ref="B13:D13"/>
    <mergeCell ref="B14:D14"/>
    <mergeCell ref="B15:D15"/>
    <mergeCell ref="A34:E34"/>
    <mergeCell ref="F21:G21"/>
    <mergeCell ref="A21:A30"/>
    <mergeCell ref="B21:D21"/>
    <mergeCell ref="B23:D23"/>
    <mergeCell ref="B24:D24"/>
    <mergeCell ref="B25:D25"/>
    <mergeCell ref="B26:D26"/>
    <mergeCell ref="B27:D27"/>
    <mergeCell ref="B28:D28"/>
    <mergeCell ref="A32:E32"/>
    <mergeCell ref="A31:E31"/>
    <mergeCell ref="B30:E30"/>
    <mergeCell ref="T19:U19"/>
    <mergeCell ref="T20:U20"/>
    <mergeCell ref="T30:U30"/>
    <mergeCell ref="T29:U29"/>
    <mergeCell ref="F24:G24"/>
    <mergeCell ref="F25:G25"/>
    <mergeCell ref="F26:G26"/>
    <mergeCell ref="F27:G27"/>
    <mergeCell ref="F28:G28"/>
    <mergeCell ref="B22:D22"/>
    <mergeCell ref="T21:U21"/>
    <mergeCell ref="T22:U22"/>
    <mergeCell ref="T23:U23"/>
    <mergeCell ref="T24:U24"/>
    <mergeCell ref="T25:U25"/>
    <mergeCell ref="T26:U26"/>
    <mergeCell ref="T27:U27"/>
    <mergeCell ref="T28:U28"/>
    <mergeCell ref="B10:E10"/>
    <mergeCell ref="B20:E20"/>
    <mergeCell ref="B16:D16"/>
    <mergeCell ref="A3:A10"/>
    <mergeCell ref="F4:G4"/>
    <mergeCell ref="F5:G5"/>
    <mergeCell ref="F6:G6"/>
    <mergeCell ref="F7:G7"/>
    <mergeCell ref="T4:U4"/>
    <mergeCell ref="T5:U5"/>
    <mergeCell ref="T6:U6"/>
    <mergeCell ref="T7:U7"/>
    <mergeCell ref="T8:U8"/>
    <mergeCell ref="T12:U12"/>
    <mergeCell ref="T13:U13"/>
    <mergeCell ref="T14:U14"/>
    <mergeCell ref="T15:U15"/>
    <mergeCell ref="T16:U16"/>
    <mergeCell ref="T17:U17"/>
    <mergeCell ref="T18:U18"/>
    <mergeCell ref="B9:C9"/>
    <mergeCell ref="B11:E11"/>
  </mergeCells>
  <conditionalFormatting sqref="F9:G9">
    <cfRule type="cellIs" dxfId="37" priority="4" operator="greaterThan">
      <formula>$F$10</formula>
    </cfRule>
  </conditionalFormatting>
  <conditionalFormatting sqref="F19:G19">
    <cfRule type="cellIs" dxfId="36" priority="5" operator="greaterThan">
      <formula>$F$20</formula>
    </cfRule>
  </conditionalFormatting>
  <conditionalFormatting sqref="F29:G29">
    <cfRule type="cellIs" dxfId="35" priority="6" operator="greaterThan">
      <formula>$F$30</formula>
    </cfRule>
  </conditionalFormatting>
  <conditionalFormatting sqref="H4:H8">
    <cfRule type="cellIs" dxfId="34" priority="2" operator="lessThan">
      <formula>0</formula>
    </cfRule>
  </conditionalFormatting>
  <conditionalFormatting sqref="H9">
    <cfRule type="cellIs" dxfId="33" priority="13" operator="lessThan">
      <formula>$V$9</formula>
    </cfRule>
  </conditionalFormatting>
  <conditionalFormatting sqref="H12:H18">
    <cfRule type="cellIs" dxfId="32" priority="3" operator="lessThan">
      <formula>0</formula>
    </cfRule>
  </conditionalFormatting>
  <conditionalFormatting sqref="H19">
    <cfRule type="cellIs" dxfId="31" priority="10" operator="lessThan">
      <formula>$V$19</formula>
    </cfRule>
  </conditionalFormatting>
  <conditionalFormatting sqref="H21:H28">
    <cfRule type="cellIs" dxfId="30" priority="1" operator="lessThan">
      <formula>0</formula>
    </cfRule>
  </conditionalFormatting>
  <conditionalFormatting sqref="H29">
    <cfRule type="cellIs" dxfId="29" priority="12" operator="lessThan">
      <formula>$V$29</formula>
    </cfRule>
  </conditionalFormatting>
  <dataValidations count="6">
    <dataValidation allowBlank="1" showInputMessage="1" showErrorMessage="1" prompt="Veuillez précisez ici l'objet de la dépense " sqref="B12:D12 B21:D21" xr:uid="{F4D3F729-F60E-4B6E-8616-105F38808FBE}"/>
    <dataValidation allowBlank="1" showInputMessage="1" showErrorMessage="1" prompt="veuilez mentionner ici l'Equivalent Temps Plein (donnée comprise entre 0,1 et 1)) qui sera mobilisé pour la mise en oeuvre du projet dans le cadre de la fonction renseignée. " sqref="D4:D8" xr:uid="{75D8942C-6A27-464A-B8BF-254565765E19}"/>
    <dataValidation allowBlank="1" showInputMessage="1" showErrorMessage="1" prompt="Si la cellule est en rouge, cela signifie que la quote-part des autres financement par rapport au subside est à revoir à la hausse (cf. montant du subside ci-dessous)" sqref="H9 H29 H19" xr:uid="{39BD58D6-2662-4544-8DAD-BC8CE0FDAA42}"/>
    <dataValidation allowBlank="1" showInputMessage="1" showErrorMessage="1" prompt="Si la cellule est en rouge, cela signifie que le montant du subside demandé est supérieur au montant éligible (cf. montant du subside ci-dessous) " sqref="F29:G29 F19:G19 F9:G9" xr:uid="{67DFB2E7-852E-4FA1-A952-7B31A831B586}"/>
    <dataValidation allowBlank="1" showInputMessage="1" showErrorMessage="1" prompt="Si la cellule est en rouge, cela signifie que le montant total des dépenses n'est pas renseigné ou de manière incorrecte" sqref="H4:H8 H21:H28 H12:H18" xr:uid="{953545E9-0FCB-4EFC-923D-639F77860F47}"/>
    <dataValidation type="list" allowBlank="1" showInputMessage="1" showErrorMessage="1" sqref="C4:C8" xr:uid="{1DC11004-3C35-4522-BA7F-EC85E1B32A4D}">
      <formula1>$W$2:$W$5</formula1>
    </dataValidation>
  </dataValidations>
  <pageMargins left="0.23622047244094491" right="0.23622047244094491" top="0.74803149606299213" bottom="0.74803149606299213" header="0.31496062992125984" footer="0.31496062992125984"/>
  <pageSetup scale="44" orientation="landscape" r:id="rId2"/>
  <headerFooter>
    <oddHeader>&amp;L&amp;"Arial,Italique"&amp;10Nom du porteur de projet :&amp;C&amp;"Arial,Gras"&amp;22&amp;K7030A0BUDGET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B0F30-8779-4CDA-B77F-13F77D322A1B}">
  <sheetPr>
    <pageSetUpPr fitToPage="1"/>
  </sheetPr>
  <dimension ref="A1:X46"/>
  <sheetViews>
    <sheetView showGridLines="0" tabSelected="1" zoomScale="60" zoomScaleNormal="60" zoomScalePageLayoutView="85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M6" sqref="M6"/>
    </sheetView>
  </sheetViews>
  <sheetFormatPr baseColWidth="10" defaultColWidth="1.140625" defaultRowHeight="15" outlineLevelRow="1" outlineLevelCol="1" x14ac:dyDescent="0.25"/>
  <cols>
    <col min="1" max="2" width="36.85546875" customWidth="1"/>
    <col min="3" max="3" width="23.7109375" customWidth="1"/>
    <col min="4" max="4" width="27.7109375" customWidth="1"/>
    <col min="5" max="5" width="45.85546875" customWidth="1"/>
    <col min="6" max="6" width="36.42578125" customWidth="1"/>
    <col min="7" max="7" width="23.5703125" customWidth="1"/>
    <col min="8" max="8" width="27.85546875" customWidth="1"/>
    <col min="9" max="9" width="43.5703125" customWidth="1"/>
    <col min="10" max="10" width="58.85546875" customWidth="1"/>
    <col min="12" max="12" width="34.28515625" customWidth="1"/>
    <col min="13" max="13" width="21.140625" customWidth="1"/>
    <col min="15" max="15" width="30.42578125" customWidth="1"/>
    <col min="16" max="16" width="33" customWidth="1"/>
    <col min="18" max="18" width="33.7109375" hidden="1" customWidth="1" outlineLevel="1"/>
    <col min="19" max="19" width="23.140625" hidden="1" customWidth="1" outlineLevel="1"/>
    <col min="20" max="20" width="53.28515625" hidden="1" customWidth="1" outlineLevel="1"/>
    <col min="21" max="21" width="8.42578125" hidden="1" customWidth="1" outlineLevel="1"/>
    <col min="22" max="22" width="40.140625" hidden="1" customWidth="1" outlineLevel="1"/>
    <col min="23" max="23" width="49.28515625" hidden="1" customWidth="1" outlineLevel="1"/>
    <col min="24" max="24" width="9.42578125" customWidth="1" collapsed="1"/>
    <col min="25" max="25" width="7.140625" customWidth="1"/>
  </cols>
  <sheetData>
    <row r="1" spans="1:23" ht="20.25" x14ac:dyDescent="0.25">
      <c r="A1" s="118" t="s">
        <v>75</v>
      </c>
      <c r="B1" s="227"/>
      <c r="C1" s="228"/>
    </row>
    <row r="2" spans="1:23" ht="21" thickBot="1" x14ac:dyDescent="0.3">
      <c r="A2" s="119" t="s">
        <v>1</v>
      </c>
      <c r="B2" s="229"/>
      <c r="C2" s="230"/>
    </row>
    <row r="3" spans="1:23" ht="15.75" thickBot="1" x14ac:dyDescent="0.3"/>
    <row r="4" spans="1:23" ht="34.5" customHeight="1" thickBot="1" x14ac:dyDescent="0.3">
      <c r="A4" s="231" t="s">
        <v>76</v>
      </c>
      <c r="B4" s="232"/>
      <c r="C4" s="232"/>
      <c r="D4" s="232"/>
      <c r="E4" s="232"/>
      <c r="F4" s="232"/>
      <c r="G4" s="232"/>
      <c r="H4" s="232"/>
      <c r="I4" s="233"/>
      <c r="J4" s="201"/>
      <c r="R4" s="199" t="s">
        <v>24</v>
      </c>
      <c r="S4" s="200"/>
      <c r="T4" s="184" t="s">
        <v>40</v>
      </c>
      <c r="U4" s="185"/>
      <c r="V4" s="113" t="s">
        <v>49</v>
      </c>
      <c r="W4" s="114" t="s">
        <v>65</v>
      </c>
    </row>
    <row r="5" spans="1:23" s="12" customFormat="1" ht="66.75" customHeight="1" x14ac:dyDescent="0.25">
      <c r="A5" s="83" t="s">
        <v>48</v>
      </c>
      <c r="B5" s="172" t="s">
        <v>37</v>
      </c>
      <c r="C5" s="173"/>
      <c r="D5" s="174"/>
      <c r="E5" s="58" t="s">
        <v>30</v>
      </c>
      <c r="F5" s="202" t="s">
        <v>31</v>
      </c>
      <c r="G5" s="202"/>
      <c r="H5" s="58" t="s">
        <v>41</v>
      </c>
      <c r="I5" s="59" t="s">
        <v>47</v>
      </c>
      <c r="J5" s="201"/>
      <c r="R5" s="93" t="s">
        <v>25</v>
      </c>
      <c r="S5" s="97">
        <v>0.2</v>
      </c>
      <c r="T5" s="186"/>
      <c r="U5" s="187"/>
      <c r="V5" s="217"/>
      <c r="W5" s="109" t="s">
        <v>69</v>
      </c>
    </row>
    <row r="6" spans="1:23" s="12" customFormat="1" ht="45.6" customHeight="1" x14ac:dyDescent="0.25">
      <c r="A6" s="132" t="s">
        <v>3</v>
      </c>
      <c r="B6" s="60" t="s">
        <v>38</v>
      </c>
      <c r="C6" s="60" t="s">
        <v>64</v>
      </c>
      <c r="D6" s="60" t="s">
        <v>39</v>
      </c>
      <c r="E6" s="63"/>
      <c r="F6" s="64"/>
      <c r="G6" s="64"/>
      <c r="H6" s="64"/>
      <c r="I6" s="65"/>
      <c r="J6" s="201"/>
      <c r="R6" s="82" t="s">
        <v>43</v>
      </c>
      <c r="S6" s="98">
        <v>1</v>
      </c>
      <c r="T6" s="188"/>
      <c r="U6" s="189"/>
      <c r="V6" s="217"/>
      <c r="W6" s="109" t="s">
        <v>67</v>
      </c>
    </row>
    <row r="7" spans="1:23" s="12" customFormat="1" ht="45.6" customHeight="1" x14ac:dyDescent="0.25">
      <c r="A7" s="132"/>
      <c r="B7" s="69" t="s">
        <v>2</v>
      </c>
      <c r="C7" s="69"/>
      <c r="D7" s="70">
        <v>0</v>
      </c>
      <c r="E7" s="73">
        <v>0</v>
      </c>
      <c r="F7" s="134">
        <v>0</v>
      </c>
      <c r="G7" s="134"/>
      <c r="H7" s="115">
        <f>E7-F7</f>
        <v>0</v>
      </c>
      <c r="I7" s="71"/>
      <c r="J7" s="201"/>
      <c r="R7" s="82" t="s">
        <v>23</v>
      </c>
      <c r="S7" s="99">
        <v>100000</v>
      </c>
      <c r="T7" s="135">
        <f>IF(F7=0,F7,E7)</f>
        <v>0</v>
      </c>
      <c r="U7" s="136"/>
      <c r="V7" s="217"/>
      <c r="W7" s="109" t="s">
        <v>66</v>
      </c>
    </row>
    <row r="8" spans="1:23" s="12" customFormat="1" ht="45.6" customHeight="1" x14ac:dyDescent="0.25">
      <c r="A8" s="132"/>
      <c r="B8" s="69" t="s">
        <v>2</v>
      </c>
      <c r="C8" s="69"/>
      <c r="D8" s="70">
        <v>0</v>
      </c>
      <c r="E8" s="73">
        <v>0</v>
      </c>
      <c r="F8" s="134">
        <v>0</v>
      </c>
      <c r="G8" s="134"/>
      <c r="H8" s="115">
        <f t="shared" ref="H8:H11" si="0">E8-F8</f>
        <v>0</v>
      </c>
      <c r="I8" s="71"/>
      <c r="J8" s="201"/>
      <c r="R8" s="82" t="s">
        <v>42</v>
      </c>
      <c r="S8" s="98">
        <v>0</v>
      </c>
      <c r="T8" s="135">
        <f>IF(F8=0,F8,E8)</f>
        <v>0</v>
      </c>
      <c r="U8" s="136"/>
      <c r="V8" s="217"/>
      <c r="W8" s="109" t="s">
        <v>68</v>
      </c>
    </row>
    <row r="9" spans="1:23" s="12" customFormat="1" ht="45.6" customHeight="1" x14ac:dyDescent="0.25">
      <c r="A9" s="132"/>
      <c r="B9" s="69" t="s">
        <v>2</v>
      </c>
      <c r="C9" s="69"/>
      <c r="D9" s="70">
        <v>0</v>
      </c>
      <c r="E9" s="73">
        <v>0</v>
      </c>
      <c r="F9" s="134">
        <v>0</v>
      </c>
      <c r="G9" s="134"/>
      <c r="H9" s="115">
        <f t="shared" si="0"/>
        <v>0</v>
      </c>
      <c r="I9" s="71"/>
      <c r="J9" s="201"/>
      <c r="R9" s="55" t="s">
        <v>33</v>
      </c>
      <c r="S9" s="100">
        <f>F32*S8</f>
        <v>0</v>
      </c>
      <c r="T9" s="135">
        <f t="shared" ref="T9:T11" si="1">IF(F9=0,F9,E9)</f>
        <v>0</v>
      </c>
      <c r="U9" s="136"/>
      <c r="V9" s="217"/>
      <c r="W9" s="110"/>
    </row>
    <row r="10" spans="1:23" s="12" customFormat="1" ht="45.6" customHeight="1" x14ac:dyDescent="0.25">
      <c r="A10" s="132"/>
      <c r="B10" s="69" t="s">
        <v>2</v>
      </c>
      <c r="C10" s="69"/>
      <c r="D10" s="70">
        <v>0</v>
      </c>
      <c r="E10" s="73">
        <v>0</v>
      </c>
      <c r="F10" s="134">
        <v>0</v>
      </c>
      <c r="G10" s="134"/>
      <c r="H10" s="115">
        <f t="shared" si="0"/>
        <v>0</v>
      </c>
      <c r="I10" s="71"/>
      <c r="J10" s="201"/>
      <c r="R10" s="55" t="s">
        <v>34</v>
      </c>
      <c r="S10" s="100">
        <f>S7-F13-F14-F23</f>
        <v>100000</v>
      </c>
      <c r="T10" s="135">
        <f t="shared" si="1"/>
        <v>0</v>
      </c>
      <c r="U10" s="136"/>
      <c r="V10" s="217"/>
      <c r="W10" s="110"/>
    </row>
    <row r="11" spans="1:23" ht="50.1" customHeight="1" x14ac:dyDescent="0.25">
      <c r="A11" s="132"/>
      <c r="B11" s="72" t="s">
        <v>2</v>
      </c>
      <c r="C11" s="69"/>
      <c r="D11" s="70">
        <v>0</v>
      </c>
      <c r="E11" s="73">
        <v>0</v>
      </c>
      <c r="F11" s="134">
        <v>0</v>
      </c>
      <c r="G11" s="134"/>
      <c r="H11" s="115">
        <f t="shared" si="0"/>
        <v>0</v>
      </c>
      <c r="I11" s="74"/>
      <c r="J11" s="201"/>
      <c r="R11" s="55" t="s">
        <v>35</v>
      </c>
      <c r="S11" s="101">
        <f>IF(S10&gt;0,S10,0)</f>
        <v>100000</v>
      </c>
      <c r="T11" s="135">
        <f t="shared" si="1"/>
        <v>0</v>
      </c>
      <c r="U11" s="136"/>
      <c r="V11" s="218"/>
      <c r="W11" s="111"/>
    </row>
    <row r="12" spans="1:23" ht="60" customHeight="1" x14ac:dyDescent="0.25">
      <c r="A12" s="132"/>
      <c r="B12" s="138" t="s">
        <v>50</v>
      </c>
      <c r="C12" s="139"/>
      <c r="D12" s="86">
        <f>SUM(D7:D11)</f>
        <v>0</v>
      </c>
      <c r="E12" s="116">
        <f>SUM(E7:E11)</f>
        <v>0</v>
      </c>
      <c r="F12" s="203">
        <f>SUM(F7:G11)</f>
        <v>0</v>
      </c>
      <c r="G12" s="203"/>
      <c r="H12" s="61">
        <f>SUM(H7:H11)</f>
        <v>0</v>
      </c>
      <c r="I12" s="66"/>
      <c r="J12" s="201"/>
      <c r="R12" s="88" t="s">
        <v>26</v>
      </c>
      <c r="S12" s="102">
        <f>SUM(D7:D11)*65000</f>
        <v>0</v>
      </c>
      <c r="T12" s="220">
        <f>SUM(T7:U11)</f>
        <v>0</v>
      </c>
      <c r="U12" s="143"/>
      <c r="V12" s="94">
        <f>SUM(E6:E11)-F13</f>
        <v>0</v>
      </c>
      <c r="W12" s="111"/>
    </row>
    <row r="13" spans="1:23" ht="63.95" customHeight="1" thickBot="1" x14ac:dyDescent="0.3">
      <c r="A13" s="133"/>
      <c r="B13" s="129" t="s">
        <v>63</v>
      </c>
      <c r="C13" s="129"/>
      <c r="D13" s="129"/>
      <c r="E13" s="129"/>
      <c r="F13" s="209">
        <f>IF(S14&lt;S13,S14,S13)</f>
        <v>0</v>
      </c>
      <c r="G13" s="210"/>
      <c r="H13" s="210"/>
      <c r="I13" s="211"/>
      <c r="J13" s="201"/>
      <c r="R13" s="55" t="s">
        <v>51</v>
      </c>
      <c r="S13" s="87">
        <f>S7</f>
        <v>100000</v>
      </c>
      <c r="T13" s="220">
        <f>IF(F13&gt;0,T12,F13)</f>
        <v>0</v>
      </c>
      <c r="U13" s="143"/>
      <c r="V13" s="219"/>
      <c r="W13" s="111"/>
    </row>
    <row r="14" spans="1:23" ht="99.95" customHeight="1" thickBot="1" x14ac:dyDescent="0.3">
      <c r="A14" s="56" t="s">
        <v>11</v>
      </c>
      <c r="B14" s="140" t="s">
        <v>58</v>
      </c>
      <c r="C14" s="140"/>
      <c r="D14" s="140"/>
      <c r="E14" s="140"/>
      <c r="F14" s="193">
        <f>IF(S18&gt;S19,S19,S18)</f>
        <v>0</v>
      </c>
      <c r="G14" s="194"/>
      <c r="H14" s="194"/>
      <c r="I14" s="195"/>
      <c r="J14" s="201"/>
      <c r="R14" s="55" t="s">
        <v>52</v>
      </c>
      <c r="S14" s="103">
        <f>IF(F12&lt;S12,F12,S12)</f>
        <v>0</v>
      </c>
      <c r="T14" s="96"/>
      <c r="U14" s="67"/>
      <c r="V14" s="217"/>
      <c r="W14" s="111"/>
    </row>
    <row r="15" spans="1:23" ht="39.950000000000003" customHeight="1" x14ac:dyDescent="0.25">
      <c r="A15" s="167" t="s">
        <v>29</v>
      </c>
      <c r="B15" s="163" t="s">
        <v>2</v>
      </c>
      <c r="C15" s="163"/>
      <c r="D15" s="163"/>
      <c r="E15" s="75">
        <v>0</v>
      </c>
      <c r="F15" s="212">
        <v>0</v>
      </c>
      <c r="G15" s="212"/>
      <c r="H15" s="117">
        <f>E15-F15</f>
        <v>0</v>
      </c>
      <c r="I15" s="76"/>
      <c r="J15" s="201"/>
      <c r="R15" s="55" t="s">
        <v>32</v>
      </c>
      <c r="S15" s="104">
        <f>F22*S6</f>
        <v>0</v>
      </c>
      <c r="T15" s="135">
        <f>IF(F15=0,F15,E15)</f>
        <v>0</v>
      </c>
      <c r="U15" s="136"/>
      <c r="V15" s="217"/>
      <c r="W15" s="111"/>
    </row>
    <row r="16" spans="1:23" ht="39.950000000000003" customHeight="1" x14ac:dyDescent="0.25">
      <c r="A16" s="132"/>
      <c r="B16" s="131" t="s">
        <v>2</v>
      </c>
      <c r="C16" s="131"/>
      <c r="D16" s="131"/>
      <c r="E16" s="73">
        <v>0</v>
      </c>
      <c r="F16" s="134">
        <v>0</v>
      </c>
      <c r="G16" s="134"/>
      <c r="H16" s="115">
        <f t="shared" ref="H16:H21" si="2">E16-F16</f>
        <v>0</v>
      </c>
      <c r="I16" s="74"/>
      <c r="J16" s="201"/>
      <c r="R16" s="55" t="s">
        <v>53</v>
      </c>
      <c r="S16" s="104">
        <f>S7-F13-F14-S9</f>
        <v>100000</v>
      </c>
      <c r="T16" s="135">
        <f>IF(F16=0,F16,E16)</f>
        <v>0</v>
      </c>
      <c r="U16" s="136"/>
      <c r="V16" s="217"/>
      <c r="W16" s="111"/>
    </row>
    <row r="17" spans="1:23" ht="39.950000000000003" customHeight="1" x14ac:dyDescent="0.25">
      <c r="A17" s="132"/>
      <c r="B17" s="131" t="s">
        <v>2</v>
      </c>
      <c r="C17" s="131"/>
      <c r="D17" s="131"/>
      <c r="E17" s="73">
        <v>0</v>
      </c>
      <c r="F17" s="134">
        <v>0</v>
      </c>
      <c r="G17" s="134"/>
      <c r="H17" s="115">
        <f t="shared" si="2"/>
        <v>0</v>
      </c>
      <c r="I17" s="74"/>
      <c r="J17" s="201"/>
      <c r="R17" s="55" t="s">
        <v>32</v>
      </c>
      <c r="S17" s="101">
        <f>IF(S16&gt;0,S16,0)</f>
        <v>100000</v>
      </c>
      <c r="T17" s="135">
        <f t="shared" ref="T17:T21" si="3">IF(F17=0,F17,E17)</f>
        <v>0</v>
      </c>
      <c r="U17" s="136"/>
      <c r="V17" s="217"/>
      <c r="W17" s="111"/>
    </row>
    <row r="18" spans="1:23" ht="39.950000000000003" customHeight="1" x14ac:dyDescent="0.25">
      <c r="A18" s="132"/>
      <c r="B18" s="131" t="s">
        <v>2</v>
      </c>
      <c r="C18" s="131"/>
      <c r="D18" s="131"/>
      <c r="E18" s="73">
        <v>0</v>
      </c>
      <c r="F18" s="134">
        <v>0</v>
      </c>
      <c r="G18" s="134"/>
      <c r="H18" s="115">
        <f t="shared" si="2"/>
        <v>0</v>
      </c>
      <c r="I18" s="74"/>
      <c r="J18" s="201"/>
      <c r="R18" s="105" t="s">
        <v>55</v>
      </c>
      <c r="S18" s="104">
        <f>S7-F13</f>
        <v>100000</v>
      </c>
      <c r="T18" s="135">
        <f t="shared" si="3"/>
        <v>0</v>
      </c>
      <c r="U18" s="136"/>
      <c r="V18" s="217"/>
      <c r="W18" s="111"/>
    </row>
    <row r="19" spans="1:23" ht="39.950000000000003" customHeight="1" thickBot="1" x14ac:dyDescent="0.3">
      <c r="A19" s="132"/>
      <c r="B19" s="131" t="s">
        <v>2</v>
      </c>
      <c r="C19" s="131"/>
      <c r="D19" s="131"/>
      <c r="E19" s="73">
        <v>0</v>
      </c>
      <c r="F19" s="134">
        <v>0</v>
      </c>
      <c r="G19" s="134"/>
      <c r="H19" s="115">
        <f t="shared" si="2"/>
        <v>0</v>
      </c>
      <c r="I19" s="74"/>
      <c r="J19" s="201"/>
      <c r="R19" s="106" t="s">
        <v>56</v>
      </c>
      <c r="S19" s="107">
        <f>F13*S5</f>
        <v>0</v>
      </c>
      <c r="T19" s="135">
        <f t="shared" si="3"/>
        <v>0</v>
      </c>
      <c r="U19" s="136"/>
      <c r="V19" s="217"/>
      <c r="W19" s="111"/>
    </row>
    <row r="20" spans="1:23" ht="39.950000000000003" customHeight="1" x14ac:dyDescent="0.25">
      <c r="A20" s="132"/>
      <c r="B20" s="131" t="s">
        <v>2</v>
      </c>
      <c r="C20" s="131"/>
      <c r="D20" s="131"/>
      <c r="E20" s="73">
        <v>0</v>
      </c>
      <c r="F20" s="134">
        <v>0</v>
      </c>
      <c r="G20" s="134"/>
      <c r="H20" s="115">
        <f t="shared" si="2"/>
        <v>0</v>
      </c>
      <c r="I20" s="74"/>
      <c r="J20" s="201"/>
      <c r="R20" s="89"/>
      <c r="S20" s="90"/>
      <c r="T20" s="137">
        <f t="shared" si="3"/>
        <v>0</v>
      </c>
      <c r="U20" s="136"/>
      <c r="V20" s="217"/>
      <c r="W20" s="111"/>
    </row>
    <row r="21" spans="1:23" ht="39.950000000000003" customHeight="1" x14ac:dyDescent="0.25">
      <c r="A21" s="132"/>
      <c r="B21" s="131" t="s">
        <v>2</v>
      </c>
      <c r="C21" s="131"/>
      <c r="D21" s="131"/>
      <c r="E21" s="73">
        <v>0</v>
      </c>
      <c r="F21" s="134">
        <v>0</v>
      </c>
      <c r="G21" s="134"/>
      <c r="H21" s="115">
        <f t="shared" si="2"/>
        <v>0</v>
      </c>
      <c r="I21" s="74"/>
      <c r="J21" s="201"/>
      <c r="R21" s="91"/>
      <c r="S21" s="92"/>
      <c r="T21" s="137">
        <f t="shared" si="3"/>
        <v>0</v>
      </c>
      <c r="U21" s="136"/>
      <c r="V21" s="218"/>
      <c r="W21" s="111"/>
    </row>
    <row r="22" spans="1:23" ht="60" customHeight="1" x14ac:dyDescent="0.25">
      <c r="A22" s="132"/>
      <c r="B22" s="175" t="s">
        <v>50</v>
      </c>
      <c r="C22" s="176"/>
      <c r="D22" s="177"/>
      <c r="E22" s="57">
        <f>SUM(E15:E21)</f>
        <v>0</v>
      </c>
      <c r="F22" s="205">
        <f>SUM(F15:G21)</f>
        <v>0</v>
      </c>
      <c r="G22" s="205"/>
      <c r="H22" s="116">
        <f>SUM(H15:H21)</f>
        <v>0</v>
      </c>
      <c r="I22" s="81"/>
      <c r="J22" s="201"/>
      <c r="R22" s="221" t="s">
        <v>44</v>
      </c>
      <c r="S22" s="222"/>
      <c r="T22" s="142">
        <f>SUM(T15:U21)</f>
        <v>0</v>
      </c>
      <c r="U22" s="143"/>
      <c r="V22" s="94">
        <f>SUM(E15:E21)-F23</f>
        <v>0</v>
      </c>
      <c r="W22" s="111"/>
    </row>
    <row r="23" spans="1:23" ht="63.75" customHeight="1" thickBot="1" x14ac:dyDescent="0.3">
      <c r="A23" s="168"/>
      <c r="B23" s="130" t="s">
        <v>59</v>
      </c>
      <c r="C23" s="130"/>
      <c r="D23" s="130"/>
      <c r="E23" s="130"/>
      <c r="F23" s="196">
        <f>IF(F22&lt;S17,F22,S17)</f>
        <v>0</v>
      </c>
      <c r="G23" s="197"/>
      <c r="H23" s="197"/>
      <c r="I23" s="198"/>
      <c r="J23" s="201"/>
      <c r="N23" s="216"/>
      <c r="O23" s="216"/>
      <c r="P23" s="216"/>
      <c r="R23" s="221" t="s">
        <v>46</v>
      </c>
      <c r="S23" s="222"/>
      <c r="T23" s="142">
        <f>IF(F23&gt;0,T22,F23)</f>
        <v>0</v>
      </c>
      <c r="U23" s="143"/>
      <c r="V23" s="213"/>
      <c r="W23" s="111"/>
    </row>
    <row r="24" spans="1:23" ht="39.950000000000003" hidden="1" customHeight="1" x14ac:dyDescent="0.25">
      <c r="A24" s="167" t="s">
        <v>27</v>
      </c>
      <c r="B24" s="169" t="s">
        <v>2</v>
      </c>
      <c r="C24" s="169"/>
      <c r="D24" s="169"/>
      <c r="E24" s="77">
        <v>0</v>
      </c>
      <c r="F24" s="166">
        <v>0</v>
      </c>
      <c r="G24" s="166"/>
      <c r="H24" s="85">
        <f>E24-F24</f>
        <v>0</v>
      </c>
      <c r="I24" s="78"/>
      <c r="J24" s="201"/>
      <c r="R24" s="178"/>
      <c r="S24" s="179"/>
      <c r="T24" s="137">
        <f>IF(F24=0,F24,E24)</f>
        <v>0</v>
      </c>
      <c r="U24" s="136"/>
      <c r="V24" s="214"/>
      <c r="W24" s="111"/>
    </row>
    <row r="25" spans="1:23" ht="39.950000000000003" hidden="1" customHeight="1" x14ac:dyDescent="0.25">
      <c r="A25" s="132"/>
      <c r="B25" s="149" t="s">
        <v>2</v>
      </c>
      <c r="C25" s="149"/>
      <c r="D25" s="149"/>
      <c r="E25" s="79">
        <v>0</v>
      </c>
      <c r="F25" s="148">
        <v>0</v>
      </c>
      <c r="G25" s="148"/>
      <c r="H25" s="84">
        <f t="shared" ref="H25:H31" si="4">E25-F25</f>
        <v>0</v>
      </c>
      <c r="I25" s="71"/>
      <c r="J25" s="201"/>
      <c r="R25" s="180"/>
      <c r="S25" s="181"/>
      <c r="T25" s="137">
        <f t="shared" ref="T25:T31" si="5">IF(F25=0,F25,E25)</f>
        <v>0</v>
      </c>
      <c r="U25" s="136"/>
      <c r="V25" s="214"/>
      <c r="W25" s="111"/>
    </row>
    <row r="26" spans="1:23" ht="39.950000000000003" hidden="1" customHeight="1" x14ac:dyDescent="0.25">
      <c r="A26" s="132"/>
      <c r="B26" s="149" t="s">
        <v>2</v>
      </c>
      <c r="C26" s="149"/>
      <c r="D26" s="149"/>
      <c r="E26" s="79">
        <v>0</v>
      </c>
      <c r="F26" s="148">
        <v>0</v>
      </c>
      <c r="G26" s="148"/>
      <c r="H26" s="84">
        <f t="shared" si="4"/>
        <v>0</v>
      </c>
      <c r="I26" s="71"/>
      <c r="J26" s="201"/>
      <c r="R26" s="180"/>
      <c r="S26" s="181"/>
      <c r="T26" s="137">
        <f t="shared" si="5"/>
        <v>0</v>
      </c>
      <c r="U26" s="136"/>
      <c r="V26" s="214"/>
      <c r="W26" s="111"/>
    </row>
    <row r="27" spans="1:23" ht="39.950000000000003" hidden="1" customHeight="1" x14ac:dyDescent="0.25">
      <c r="A27" s="132"/>
      <c r="B27" s="149" t="s">
        <v>2</v>
      </c>
      <c r="C27" s="149"/>
      <c r="D27" s="149"/>
      <c r="E27" s="79">
        <v>0</v>
      </c>
      <c r="F27" s="148">
        <v>0</v>
      </c>
      <c r="G27" s="148"/>
      <c r="H27" s="84">
        <f t="shared" si="4"/>
        <v>0</v>
      </c>
      <c r="I27" s="71"/>
      <c r="J27" s="201"/>
      <c r="R27" s="180"/>
      <c r="S27" s="181"/>
      <c r="T27" s="137">
        <f t="shared" si="5"/>
        <v>0</v>
      </c>
      <c r="U27" s="136"/>
      <c r="V27" s="214"/>
      <c r="W27" s="111"/>
    </row>
    <row r="28" spans="1:23" ht="39.950000000000003" hidden="1" customHeight="1" x14ac:dyDescent="0.25">
      <c r="A28" s="132"/>
      <c r="B28" s="149" t="s">
        <v>2</v>
      </c>
      <c r="C28" s="149"/>
      <c r="D28" s="149"/>
      <c r="E28" s="79">
        <v>0</v>
      </c>
      <c r="F28" s="148">
        <v>0</v>
      </c>
      <c r="G28" s="148"/>
      <c r="H28" s="84">
        <f t="shared" si="4"/>
        <v>0</v>
      </c>
      <c r="I28" s="71"/>
      <c r="J28" s="201"/>
      <c r="R28" s="180"/>
      <c r="S28" s="181"/>
      <c r="T28" s="137">
        <f t="shared" si="5"/>
        <v>0</v>
      </c>
      <c r="U28" s="136"/>
      <c r="V28" s="214"/>
      <c r="W28" s="111"/>
    </row>
    <row r="29" spans="1:23" ht="39.950000000000003" hidden="1" customHeight="1" x14ac:dyDescent="0.25">
      <c r="A29" s="132"/>
      <c r="B29" s="149" t="s">
        <v>2</v>
      </c>
      <c r="C29" s="149"/>
      <c r="D29" s="149"/>
      <c r="E29" s="79">
        <v>0</v>
      </c>
      <c r="F29" s="148">
        <v>0</v>
      </c>
      <c r="G29" s="148"/>
      <c r="H29" s="84">
        <f t="shared" si="4"/>
        <v>0</v>
      </c>
      <c r="I29" s="71"/>
      <c r="J29" s="201"/>
      <c r="R29" s="180"/>
      <c r="S29" s="181"/>
      <c r="T29" s="137">
        <f t="shared" si="5"/>
        <v>0</v>
      </c>
      <c r="U29" s="136"/>
      <c r="V29" s="214"/>
      <c r="W29" s="111"/>
    </row>
    <row r="30" spans="1:23" ht="39.950000000000003" hidden="1" customHeight="1" x14ac:dyDescent="0.25">
      <c r="A30" s="132"/>
      <c r="B30" s="149" t="s">
        <v>2</v>
      </c>
      <c r="C30" s="149"/>
      <c r="D30" s="149"/>
      <c r="E30" s="79">
        <v>0</v>
      </c>
      <c r="F30" s="148">
        <v>0</v>
      </c>
      <c r="G30" s="148"/>
      <c r="H30" s="84">
        <f t="shared" si="4"/>
        <v>0</v>
      </c>
      <c r="I30" s="71"/>
      <c r="J30" s="201"/>
      <c r="R30" s="180"/>
      <c r="S30" s="181"/>
      <c r="T30" s="137">
        <f t="shared" si="5"/>
        <v>0</v>
      </c>
      <c r="U30" s="136"/>
      <c r="V30" s="214"/>
      <c r="W30" s="111"/>
    </row>
    <row r="31" spans="1:23" ht="39.950000000000003" hidden="1" customHeight="1" thickBot="1" x14ac:dyDescent="0.3">
      <c r="A31" s="132"/>
      <c r="B31" s="149" t="s">
        <v>2</v>
      </c>
      <c r="C31" s="149"/>
      <c r="D31" s="149"/>
      <c r="E31" s="79">
        <v>0</v>
      </c>
      <c r="F31" s="148">
        <v>0</v>
      </c>
      <c r="G31" s="148"/>
      <c r="H31" s="84">
        <f t="shared" si="4"/>
        <v>0</v>
      </c>
      <c r="I31" s="71"/>
      <c r="J31" s="201"/>
      <c r="R31" s="182"/>
      <c r="S31" s="183"/>
      <c r="T31" s="150">
        <f t="shared" si="5"/>
        <v>0</v>
      </c>
      <c r="U31" s="151"/>
      <c r="V31" s="215"/>
      <c r="W31" s="112"/>
    </row>
    <row r="32" spans="1:23" ht="60" hidden="1" customHeight="1" x14ac:dyDescent="0.25">
      <c r="A32" s="132"/>
      <c r="B32" s="175" t="s">
        <v>50</v>
      </c>
      <c r="C32" s="176"/>
      <c r="D32" s="177"/>
      <c r="E32" s="62">
        <f>SUM(E24:E31)</f>
        <v>0</v>
      </c>
      <c r="F32" s="204">
        <f>SUM(F24:G31)</f>
        <v>0</v>
      </c>
      <c r="G32" s="204"/>
      <c r="H32" s="80">
        <f>SUM(H24:H31)</f>
        <v>0</v>
      </c>
      <c r="I32" s="95">
        <f>F32*S8</f>
        <v>0</v>
      </c>
      <c r="J32" s="201"/>
      <c r="R32" s="223" t="s">
        <v>44</v>
      </c>
      <c r="S32" s="224"/>
      <c r="T32" s="146">
        <f>SUM(T24:U31)</f>
        <v>0</v>
      </c>
      <c r="U32" s="147"/>
      <c r="V32" s="108">
        <f>SUM(E24:E31)-F33</f>
        <v>0</v>
      </c>
      <c r="W32" s="44"/>
    </row>
    <row r="33" spans="1:23" ht="63.95" hidden="1" customHeight="1" thickBot="1" x14ac:dyDescent="0.3">
      <c r="A33" s="168"/>
      <c r="B33" s="141" t="s">
        <v>60</v>
      </c>
      <c r="C33" s="141"/>
      <c r="D33" s="141"/>
      <c r="E33" s="141"/>
      <c r="F33" s="196">
        <f>IF(I32&lt;S11,I32,S11)</f>
        <v>0</v>
      </c>
      <c r="G33" s="197"/>
      <c r="H33" s="197"/>
      <c r="I33" s="198"/>
      <c r="J33" s="201"/>
      <c r="N33" s="216"/>
      <c r="O33" s="216"/>
      <c r="P33" s="216"/>
      <c r="R33" s="225" t="s">
        <v>45</v>
      </c>
      <c r="S33" s="226"/>
      <c r="T33" s="144">
        <f>IF(F33&gt;0,T32,F33)</f>
        <v>0</v>
      </c>
      <c r="U33" s="145"/>
      <c r="V33" s="68"/>
      <c r="W33" s="44"/>
    </row>
    <row r="34" spans="1:23" s="3" customFormat="1" ht="50.1" customHeight="1" x14ac:dyDescent="0.25">
      <c r="A34" s="170" t="s">
        <v>71</v>
      </c>
      <c r="B34" s="171"/>
      <c r="C34" s="171"/>
      <c r="D34" s="171"/>
      <c r="E34" s="171"/>
      <c r="F34" s="190">
        <f>SUM(E15:E21)+SUM(E24:E31)+SUM(E7:E11)</f>
        <v>0</v>
      </c>
      <c r="G34" s="191"/>
      <c r="H34" s="191"/>
      <c r="I34" s="192"/>
      <c r="J34" s="201"/>
      <c r="R34" s="46"/>
      <c r="T34" s="45"/>
      <c r="U34" s="46"/>
      <c r="W34" s="46"/>
    </row>
    <row r="35" spans="1:23" s="3" customFormat="1" ht="50.1" hidden="1" customHeight="1" outlineLevel="1" x14ac:dyDescent="0.25">
      <c r="A35" s="164" t="s">
        <v>54</v>
      </c>
      <c r="B35" s="165"/>
      <c r="C35" s="165"/>
      <c r="D35" s="165"/>
      <c r="E35" s="165"/>
      <c r="F35" s="154">
        <f>F23+F14+F13+F33</f>
        <v>0</v>
      </c>
      <c r="G35" s="155"/>
      <c r="H35" s="155"/>
      <c r="I35" s="156"/>
      <c r="J35" s="201"/>
      <c r="R35" s="46"/>
      <c r="T35" s="45"/>
      <c r="U35" s="46"/>
      <c r="W35" s="46"/>
    </row>
    <row r="36" spans="1:23" s="3" customFormat="1" ht="50.1" hidden="1" customHeight="1" outlineLevel="1" x14ac:dyDescent="0.25">
      <c r="A36" s="160" t="s">
        <v>57</v>
      </c>
      <c r="B36" s="161"/>
      <c r="C36" s="161"/>
      <c r="D36" s="161"/>
      <c r="E36" s="162"/>
      <c r="F36" s="154">
        <f>V12+V22+V32</f>
        <v>0</v>
      </c>
      <c r="G36" s="155"/>
      <c r="H36" s="155"/>
      <c r="I36" s="156"/>
      <c r="J36" s="201"/>
      <c r="R36" s="46"/>
      <c r="T36" s="45"/>
      <c r="U36" s="46"/>
      <c r="W36" s="46"/>
    </row>
    <row r="37" spans="1:23" s="3" customFormat="1" ht="59.25" customHeight="1" collapsed="1" x14ac:dyDescent="0.25">
      <c r="A37" s="164" t="s">
        <v>62</v>
      </c>
      <c r="B37" s="165"/>
      <c r="C37" s="165"/>
      <c r="D37" s="165"/>
      <c r="E37" s="165"/>
      <c r="F37" s="154">
        <f>T13+T23+T33</f>
        <v>0</v>
      </c>
      <c r="G37" s="155"/>
      <c r="H37" s="155"/>
      <c r="I37" s="156"/>
      <c r="J37" s="201"/>
      <c r="R37" s="46"/>
      <c r="T37" s="45"/>
      <c r="U37" s="46"/>
      <c r="W37" s="46"/>
    </row>
    <row r="38" spans="1:23" ht="66.75" customHeight="1" thickBot="1" x14ac:dyDescent="0.3">
      <c r="A38" s="152" t="s">
        <v>28</v>
      </c>
      <c r="B38" s="153"/>
      <c r="C38" s="153"/>
      <c r="D38" s="153"/>
      <c r="E38" s="153"/>
      <c r="F38" s="157">
        <f>IF(F35&lt;S7,F35,S7)</f>
        <v>0</v>
      </c>
      <c r="G38" s="158"/>
      <c r="H38" s="158"/>
      <c r="I38" s="159"/>
      <c r="J38" s="201"/>
      <c r="R38" s="44"/>
      <c r="T38" s="44"/>
      <c r="U38" s="44"/>
      <c r="W38" s="44"/>
    </row>
    <row r="39" spans="1:23" ht="30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2"/>
      <c r="R39" s="44"/>
      <c r="T39" s="44"/>
      <c r="U39" s="44"/>
      <c r="W39" s="44"/>
    </row>
    <row r="40" spans="1:23" ht="35.1" customHeight="1" x14ac:dyDescent="0.25"/>
    <row r="41" spans="1:23" ht="35.1" customHeight="1" x14ac:dyDescent="0.25"/>
    <row r="42" spans="1:23" ht="35.1" customHeight="1" x14ac:dyDescent="0.25"/>
    <row r="43" spans="1:23" ht="35.1" customHeight="1" x14ac:dyDescent="0.25"/>
    <row r="44" spans="1:23" ht="35.1" customHeight="1" x14ac:dyDescent="0.25"/>
    <row r="45" spans="1:23" ht="35.1" customHeight="1" x14ac:dyDescent="0.25"/>
    <row r="46" spans="1:23" ht="41.45" customHeight="1" x14ac:dyDescent="0.25"/>
  </sheetData>
  <sheetProtection algorithmName="SHA-512" hashValue="GnhoHttBb53RKFlc3Lnrfzp7CwGC87tWx41LZzdVGf8D7w4XVivyn4O6FYvWeWzJLtuBSMjIhOEIIM6XRg8zOg==" saltValue="/A79VVdWMWLKSK8jZZ4UXw==" spinCount="100000" sheet="1" formatCells="0" formatColumns="0" formatRows="0" insertColumns="0" insertRows="0" insertHyperlinks="0" deleteColumns="0" deleteRows="0" sort="0" autoFilter="0" pivotTables="0"/>
  <dataConsolidate/>
  <mergeCells count="107">
    <mergeCell ref="V5:V11"/>
    <mergeCell ref="A6:A13"/>
    <mergeCell ref="F7:G7"/>
    <mergeCell ref="T7:U7"/>
    <mergeCell ref="F8:G8"/>
    <mergeCell ref="T8:U8"/>
    <mergeCell ref="F9:G9"/>
    <mergeCell ref="T9:U9"/>
    <mergeCell ref="F10:G10"/>
    <mergeCell ref="T10:U10"/>
    <mergeCell ref="J4:J38"/>
    <mergeCell ref="R4:S4"/>
    <mergeCell ref="T4:U4"/>
    <mergeCell ref="B5:D5"/>
    <mergeCell ref="F5:G5"/>
    <mergeCell ref="T5:U6"/>
    <mergeCell ref="F11:G11"/>
    <mergeCell ref="T11:U11"/>
    <mergeCell ref="B12:C12"/>
    <mergeCell ref="T12:U12"/>
    <mergeCell ref="B13:E13"/>
    <mergeCell ref="F13:I13"/>
    <mergeCell ref="T13:U13"/>
    <mergeCell ref="V13:V21"/>
    <mergeCell ref="B14:E14"/>
    <mergeCell ref="F14:I14"/>
    <mergeCell ref="B18:D18"/>
    <mergeCell ref="F18:G18"/>
    <mergeCell ref="T18:U18"/>
    <mergeCell ref="B19:D19"/>
    <mergeCell ref="F19:G19"/>
    <mergeCell ref="T19:U19"/>
    <mergeCell ref="B20:D20"/>
    <mergeCell ref="F20:G20"/>
    <mergeCell ref="T20:U20"/>
    <mergeCell ref="A15:A23"/>
    <mergeCell ref="B15:D15"/>
    <mergeCell ref="F15:G15"/>
    <mergeCell ref="T15:U15"/>
    <mergeCell ref="B16:D16"/>
    <mergeCell ref="F16:G16"/>
    <mergeCell ref="T16:U16"/>
    <mergeCell ref="B17:D17"/>
    <mergeCell ref="F17:G17"/>
    <mergeCell ref="T17:U17"/>
    <mergeCell ref="N23:P23"/>
    <mergeCell ref="R23:S23"/>
    <mergeCell ref="T23:U23"/>
    <mergeCell ref="V23:V31"/>
    <mergeCell ref="T26:U26"/>
    <mergeCell ref="B27:D27"/>
    <mergeCell ref="F27:G27"/>
    <mergeCell ref="T27:U27"/>
    <mergeCell ref="B21:D21"/>
    <mergeCell ref="F21:G21"/>
    <mergeCell ref="T21:U21"/>
    <mergeCell ref="B22:D22"/>
    <mergeCell ref="F22:G22"/>
    <mergeCell ref="R22:S22"/>
    <mergeCell ref="T22:U22"/>
    <mergeCell ref="T28:U28"/>
    <mergeCell ref="B29:D29"/>
    <mergeCell ref="F29:G29"/>
    <mergeCell ref="T29:U29"/>
    <mergeCell ref="F33:I33"/>
    <mergeCell ref="N33:P33"/>
    <mergeCell ref="R33:S33"/>
    <mergeCell ref="T33:U33"/>
    <mergeCell ref="B30:D30"/>
    <mergeCell ref="F30:G30"/>
    <mergeCell ref="T30:U30"/>
    <mergeCell ref="B31:D31"/>
    <mergeCell ref="F31:G31"/>
    <mergeCell ref="T31:U31"/>
    <mergeCell ref="R24:S31"/>
    <mergeCell ref="T24:U24"/>
    <mergeCell ref="B25:D25"/>
    <mergeCell ref="F25:G25"/>
    <mergeCell ref="T25:U25"/>
    <mergeCell ref="B26:D26"/>
    <mergeCell ref="F26:G26"/>
    <mergeCell ref="R32:S32"/>
    <mergeCell ref="T32:U32"/>
    <mergeCell ref="A37:E37"/>
    <mergeCell ref="F37:I37"/>
    <mergeCell ref="A38:E38"/>
    <mergeCell ref="F38:I38"/>
    <mergeCell ref="B1:C1"/>
    <mergeCell ref="B2:C2"/>
    <mergeCell ref="A34:E34"/>
    <mergeCell ref="F34:I34"/>
    <mergeCell ref="A35:E35"/>
    <mergeCell ref="F35:I35"/>
    <mergeCell ref="A36:E36"/>
    <mergeCell ref="F36:I36"/>
    <mergeCell ref="B32:D32"/>
    <mergeCell ref="F32:G32"/>
    <mergeCell ref="B28:D28"/>
    <mergeCell ref="F28:G28"/>
    <mergeCell ref="B23:E23"/>
    <mergeCell ref="F23:I23"/>
    <mergeCell ref="F12:G12"/>
    <mergeCell ref="A4:I4"/>
    <mergeCell ref="A24:A33"/>
    <mergeCell ref="B24:D24"/>
    <mergeCell ref="F24:G24"/>
    <mergeCell ref="B33:E33"/>
  </mergeCells>
  <conditionalFormatting sqref="F12:G12">
    <cfRule type="cellIs" dxfId="28" priority="4" operator="greaterThan">
      <formula>$F$13</formula>
    </cfRule>
  </conditionalFormatting>
  <conditionalFormatting sqref="F22:G22">
    <cfRule type="cellIs" dxfId="27" priority="5" operator="greaterThan">
      <formula>$F$23</formula>
    </cfRule>
  </conditionalFormatting>
  <conditionalFormatting sqref="F32:G32">
    <cfRule type="cellIs" dxfId="26" priority="6" operator="greaterThan">
      <formula>$F$33</formula>
    </cfRule>
  </conditionalFormatting>
  <conditionalFormatting sqref="H7:H11">
    <cfRule type="cellIs" dxfId="25" priority="2" operator="lessThan">
      <formula>0</formula>
    </cfRule>
  </conditionalFormatting>
  <conditionalFormatting sqref="H12">
    <cfRule type="cellIs" dxfId="24" priority="9" operator="lessThan">
      <formula>$V$12</formula>
    </cfRule>
  </conditionalFormatting>
  <conditionalFormatting sqref="H15:H21">
    <cfRule type="cellIs" dxfId="23" priority="3" operator="lessThan">
      <formula>0</formula>
    </cfRule>
  </conditionalFormatting>
  <conditionalFormatting sqref="H22">
    <cfRule type="cellIs" dxfId="22" priority="7" operator="lessThan">
      <formula>$V$22</formula>
    </cfRule>
  </conditionalFormatting>
  <conditionalFormatting sqref="H24:H31">
    <cfRule type="cellIs" dxfId="21" priority="1" operator="lessThan">
      <formula>0</formula>
    </cfRule>
  </conditionalFormatting>
  <conditionalFormatting sqref="H32">
    <cfRule type="cellIs" dxfId="20" priority="8" operator="lessThan">
      <formula>$V$32</formula>
    </cfRule>
  </conditionalFormatting>
  <dataValidations count="6">
    <dataValidation type="list" allowBlank="1" showInputMessage="1" showErrorMessage="1" sqref="C7:C11" xr:uid="{7E79AA9F-DCB9-4C89-9664-D14A778396B2}">
      <formula1>$W$5:$W$8</formula1>
    </dataValidation>
    <dataValidation allowBlank="1" showInputMessage="1" showErrorMessage="1" prompt="Si la cellule est en rouge, cela signifie que le montant total des dépenses n'est pas renseigné ou de manière incorrecte" sqref="H7:H11 H24:H31 H15:H21" xr:uid="{58EBC156-86AA-424A-9E83-476A6C980AC9}"/>
    <dataValidation allowBlank="1" showInputMessage="1" showErrorMessage="1" prompt="Si la cellule est en rouge, cela signifie que le montant du subside demandé est supérieur au montant éligible (cf. montant du subside ci-dessous) " sqref="F32:G32 F22:G22 F12:G12" xr:uid="{F9C23231-D476-46A7-A1F7-A6266D79DF45}"/>
    <dataValidation allowBlank="1" showInputMessage="1" showErrorMessage="1" prompt="Si la cellule est en rouge, cela signifie que la quote-part des autres financement par rapport au subside est à revoir à la hausse (cf. montant du subside ci-dessous)" sqref="H12 H32 H22" xr:uid="{58519663-484D-4E5A-AD86-9E9A5574882E}"/>
    <dataValidation allowBlank="1" showInputMessage="1" showErrorMessage="1" prompt="veuilez mentionner ici l'Equivalent Temps Plein (donnée comprise entre 0,1 et 1)) qui sera mobilisé pour la mise en oeuvre du projet dans le cadre de la fonction renseignée. " sqref="D7:D11" xr:uid="{83BDC42C-A967-4A4D-AFA1-90ECA5282DC0}"/>
    <dataValidation allowBlank="1" showInputMessage="1" showErrorMessage="1" prompt="Veuillez précisez ici l'objet de la dépense " sqref="B15:D15 B24:D24" xr:uid="{19B2CBC6-874F-4071-8951-639857EEAF05}"/>
  </dataValidations>
  <pageMargins left="0.23622047244094491" right="0.23622047244094491" top="0.74803149606299213" bottom="0.74803149606299213" header="0.31496062992125984" footer="0.31496062992125984"/>
  <pageSetup scale="44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B449-4A7B-4461-982D-CC51096DB201}">
  <sheetPr>
    <pageSetUpPr fitToPage="1"/>
  </sheetPr>
  <dimension ref="A1:X46"/>
  <sheetViews>
    <sheetView showGridLines="0" zoomScale="60" zoomScaleNormal="60" zoomScalePageLayoutView="85" workbookViewId="0">
      <pane xSplit="1" ySplit="5" topLeftCell="J6" activePane="bottomRight" state="frozen"/>
      <selection pane="topRight" activeCell="B1" sqref="B1"/>
      <selection pane="bottomLeft" activeCell="A3" sqref="A3"/>
      <selection pane="bottomRight" activeCell="S8" sqref="S8"/>
    </sheetView>
  </sheetViews>
  <sheetFormatPr baseColWidth="10" defaultColWidth="1.140625" defaultRowHeight="15" outlineLevelRow="1" outlineLevelCol="1" x14ac:dyDescent="0.25"/>
  <cols>
    <col min="1" max="2" width="36.85546875" customWidth="1"/>
    <col min="3" max="3" width="23.7109375" customWidth="1"/>
    <col min="4" max="4" width="27.7109375" customWidth="1"/>
    <col min="5" max="5" width="45.85546875" customWidth="1"/>
    <col min="6" max="6" width="36.42578125" customWidth="1"/>
    <col min="7" max="7" width="23.5703125" customWidth="1"/>
    <col min="8" max="8" width="27.85546875" customWidth="1"/>
    <col min="9" max="9" width="43.5703125" customWidth="1"/>
    <col min="10" max="10" width="58.85546875" customWidth="1"/>
    <col min="12" max="12" width="34.28515625" customWidth="1"/>
    <col min="13" max="13" width="21.140625" customWidth="1"/>
    <col min="15" max="15" width="30.42578125" customWidth="1"/>
    <col min="16" max="16" width="33" customWidth="1"/>
    <col min="18" max="18" width="33.7109375" hidden="1" customWidth="1" outlineLevel="1"/>
    <col min="19" max="19" width="23.140625" hidden="1" customWidth="1" outlineLevel="1"/>
    <col min="20" max="20" width="53.28515625" hidden="1" customWidth="1" outlineLevel="1"/>
    <col min="21" max="21" width="8.42578125" hidden="1" customWidth="1" outlineLevel="1"/>
    <col min="22" max="22" width="40.140625" hidden="1" customWidth="1" outlineLevel="1"/>
    <col min="23" max="23" width="49.28515625" hidden="1" customWidth="1" outlineLevel="1"/>
    <col min="24" max="24" width="9.42578125" customWidth="1" collapsed="1"/>
    <col min="25" max="25" width="7.140625" customWidth="1"/>
  </cols>
  <sheetData>
    <row r="1" spans="1:23" ht="20.25" x14ac:dyDescent="0.25">
      <c r="A1" s="118" t="s">
        <v>75</v>
      </c>
      <c r="B1" s="227"/>
      <c r="C1" s="228"/>
    </row>
    <row r="2" spans="1:23" ht="21" thickBot="1" x14ac:dyDescent="0.3">
      <c r="A2" s="119" t="s">
        <v>1</v>
      </c>
      <c r="B2" s="229"/>
      <c r="C2" s="230"/>
    </row>
    <row r="3" spans="1:23" ht="15.75" thickBot="1" x14ac:dyDescent="0.3"/>
    <row r="4" spans="1:23" ht="34.5" customHeight="1" thickBot="1" x14ac:dyDescent="0.3">
      <c r="A4" s="231" t="s">
        <v>70</v>
      </c>
      <c r="B4" s="232"/>
      <c r="C4" s="232"/>
      <c r="D4" s="232"/>
      <c r="E4" s="232"/>
      <c r="F4" s="232"/>
      <c r="G4" s="232"/>
      <c r="H4" s="232"/>
      <c r="I4" s="233"/>
      <c r="J4" s="201"/>
      <c r="R4" s="199" t="s">
        <v>24</v>
      </c>
      <c r="S4" s="200"/>
      <c r="T4" s="184" t="s">
        <v>40</v>
      </c>
      <c r="U4" s="185"/>
      <c r="V4" s="113" t="s">
        <v>49</v>
      </c>
      <c r="W4" s="114" t="s">
        <v>65</v>
      </c>
    </row>
    <row r="5" spans="1:23" s="12" customFormat="1" ht="66.75" customHeight="1" x14ac:dyDescent="0.25">
      <c r="A5" s="83" t="s">
        <v>48</v>
      </c>
      <c r="B5" s="172" t="s">
        <v>37</v>
      </c>
      <c r="C5" s="173"/>
      <c r="D5" s="174"/>
      <c r="E5" s="58" t="s">
        <v>30</v>
      </c>
      <c r="F5" s="202" t="s">
        <v>31</v>
      </c>
      <c r="G5" s="202"/>
      <c r="H5" s="58" t="s">
        <v>41</v>
      </c>
      <c r="I5" s="59" t="s">
        <v>47</v>
      </c>
      <c r="J5" s="201"/>
      <c r="R5" s="93" t="s">
        <v>25</v>
      </c>
      <c r="S5" s="97">
        <v>0.2</v>
      </c>
      <c r="T5" s="186"/>
      <c r="U5" s="187"/>
      <c r="V5" s="217"/>
      <c r="W5" s="109" t="s">
        <v>69</v>
      </c>
    </row>
    <row r="6" spans="1:23" s="12" customFormat="1" ht="45.6" customHeight="1" x14ac:dyDescent="0.25">
      <c r="A6" s="132" t="s">
        <v>3</v>
      </c>
      <c r="B6" s="60" t="s">
        <v>38</v>
      </c>
      <c r="C6" s="60" t="s">
        <v>64</v>
      </c>
      <c r="D6" s="60" t="s">
        <v>39</v>
      </c>
      <c r="E6" s="63"/>
      <c r="F6" s="64"/>
      <c r="G6" s="64"/>
      <c r="H6" s="64"/>
      <c r="I6" s="65"/>
      <c r="J6" s="201"/>
      <c r="R6" s="82" t="s">
        <v>43</v>
      </c>
      <c r="S6" s="98">
        <v>1</v>
      </c>
      <c r="T6" s="188"/>
      <c r="U6" s="189"/>
      <c r="V6" s="217"/>
      <c r="W6" s="109" t="s">
        <v>67</v>
      </c>
    </row>
    <row r="7" spans="1:23" s="12" customFormat="1" ht="45.6" customHeight="1" x14ac:dyDescent="0.25">
      <c r="A7" s="132"/>
      <c r="B7" s="69" t="s">
        <v>2</v>
      </c>
      <c r="C7" s="69"/>
      <c r="D7" s="70">
        <v>0</v>
      </c>
      <c r="E7" s="73">
        <v>0</v>
      </c>
      <c r="F7" s="134">
        <v>0</v>
      </c>
      <c r="G7" s="134"/>
      <c r="H7" s="115">
        <f>E7-F7</f>
        <v>0</v>
      </c>
      <c r="I7" s="71"/>
      <c r="J7" s="201"/>
      <c r="R7" s="82" t="s">
        <v>23</v>
      </c>
      <c r="S7" s="99">
        <f>Budget_COORD!S7-Budget_Partenariat!C27</f>
        <v>100000</v>
      </c>
      <c r="T7" s="135">
        <f>IF(F7=0,F7,E7)</f>
        <v>0</v>
      </c>
      <c r="U7" s="136"/>
      <c r="V7" s="217"/>
      <c r="W7" s="109" t="s">
        <v>66</v>
      </c>
    </row>
    <row r="8" spans="1:23" s="12" customFormat="1" ht="45.6" customHeight="1" x14ac:dyDescent="0.25">
      <c r="A8" s="132"/>
      <c r="B8" s="69" t="s">
        <v>2</v>
      </c>
      <c r="C8" s="69"/>
      <c r="D8" s="70">
        <v>0</v>
      </c>
      <c r="E8" s="73">
        <v>0</v>
      </c>
      <c r="F8" s="134">
        <v>0</v>
      </c>
      <c r="G8" s="134"/>
      <c r="H8" s="115">
        <f t="shared" ref="H8:H11" si="0">E8-F8</f>
        <v>0</v>
      </c>
      <c r="I8" s="71"/>
      <c r="J8" s="201"/>
      <c r="R8" s="82" t="s">
        <v>42</v>
      </c>
      <c r="S8" s="98">
        <v>0</v>
      </c>
      <c r="T8" s="135">
        <f>IF(F8=0,F8,E8)</f>
        <v>0</v>
      </c>
      <c r="U8" s="136"/>
      <c r="V8" s="217"/>
      <c r="W8" s="109" t="s">
        <v>68</v>
      </c>
    </row>
    <row r="9" spans="1:23" s="12" customFormat="1" ht="45.6" customHeight="1" x14ac:dyDescent="0.25">
      <c r="A9" s="132"/>
      <c r="B9" s="69" t="s">
        <v>2</v>
      </c>
      <c r="C9" s="69"/>
      <c r="D9" s="70">
        <v>0</v>
      </c>
      <c r="E9" s="73">
        <v>0</v>
      </c>
      <c r="F9" s="134">
        <v>0</v>
      </c>
      <c r="G9" s="134"/>
      <c r="H9" s="115">
        <f t="shared" si="0"/>
        <v>0</v>
      </c>
      <c r="I9" s="71"/>
      <c r="J9" s="201"/>
      <c r="R9" s="55" t="s">
        <v>33</v>
      </c>
      <c r="S9" s="100">
        <f>F32*S8</f>
        <v>0</v>
      </c>
      <c r="T9" s="135">
        <f t="shared" ref="T9:T11" si="1">IF(F9=0,F9,E9)</f>
        <v>0</v>
      </c>
      <c r="U9" s="136"/>
      <c r="V9" s="217"/>
      <c r="W9" s="110"/>
    </row>
    <row r="10" spans="1:23" s="12" customFormat="1" ht="45.6" customHeight="1" x14ac:dyDescent="0.25">
      <c r="A10" s="132"/>
      <c r="B10" s="69" t="s">
        <v>2</v>
      </c>
      <c r="C10" s="69"/>
      <c r="D10" s="70">
        <v>0</v>
      </c>
      <c r="E10" s="73">
        <v>0</v>
      </c>
      <c r="F10" s="134">
        <v>0</v>
      </c>
      <c r="G10" s="134"/>
      <c r="H10" s="115">
        <f t="shared" si="0"/>
        <v>0</v>
      </c>
      <c r="I10" s="71"/>
      <c r="J10" s="201"/>
      <c r="R10" s="55" t="s">
        <v>34</v>
      </c>
      <c r="S10" s="100">
        <f>S7-F13-F14-F23</f>
        <v>100000</v>
      </c>
      <c r="T10" s="135">
        <f t="shared" si="1"/>
        <v>0</v>
      </c>
      <c r="U10" s="136"/>
      <c r="V10" s="217"/>
      <c r="W10" s="110"/>
    </row>
    <row r="11" spans="1:23" ht="50.1" customHeight="1" x14ac:dyDescent="0.25">
      <c r="A11" s="132"/>
      <c r="B11" s="72" t="s">
        <v>2</v>
      </c>
      <c r="C11" s="69"/>
      <c r="D11" s="70">
        <v>0</v>
      </c>
      <c r="E11" s="73">
        <v>0</v>
      </c>
      <c r="F11" s="134">
        <v>0</v>
      </c>
      <c r="G11" s="134"/>
      <c r="H11" s="115">
        <f t="shared" si="0"/>
        <v>0</v>
      </c>
      <c r="I11" s="74"/>
      <c r="J11" s="201"/>
      <c r="R11" s="55" t="s">
        <v>35</v>
      </c>
      <c r="S11" s="101">
        <f>IF(S10&gt;0,S10,0)</f>
        <v>100000</v>
      </c>
      <c r="T11" s="135">
        <f t="shared" si="1"/>
        <v>0</v>
      </c>
      <c r="U11" s="136"/>
      <c r="V11" s="218"/>
      <c r="W11" s="111"/>
    </row>
    <row r="12" spans="1:23" ht="60" customHeight="1" x14ac:dyDescent="0.25">
      <c r="A12" s="132"/>
      <c r="B12" s="138" t="s">
        <v>50</v>
      </c>
      <c r="C12" s="139"/>
      <c r="D12" s="86">
        <f>SUM(D7:D11)</f>
        <v>0</v>
      </c>
      <c r="E12" s="116">
        <f>SUM(E7:E11)</f>
        <v>0</v>
      </c>
      <c r="F12" s="203">
        <f>SUM(F7:G11)</f>
        <v>0</v>
      </c>
      <c r="G12" s="203"/>
      <c r="H12" s="61">
        <f>SUM(H7:H11)</f>
        <v>0</v>
      </c>
      <c r="I12" s="66"/>
      <c r="J12" s="201"/>
      <c r="R12" s="88" t="s">
        <v>26</v>
      </c>
      <c r="S12" s="102">
        <f>SUM(D7:D11)*65000</f>
        <v>0</v>
      </c>
      <c r="T12" s="220">
        <f>SUM(T7:U11)</f>
        <v>0</v>
      </c>
      <c r="U12" s="143"/>
      <c r="V12" s="94">
        <f>SUM(E6:E11)-F13</f>
        <v>0</v>
      </c>
      <c r="W12" s="111"/>
    </row>
    <row r="13" spans="1:23" ht="63.95" customHeight="1" thickBot="1" x14ac:dyDescent="0.3">
      <c r="A13" s="133"/>
      <c r="B13" s="129" t="s">
        <v>63</v>
      </c>
      <c r="C13" s="129"/>
      <c r="D13" s="129"/>
      <c r="E13" s="129"/>
      <c r="F13" s="209">
        <f>IF(S14&lt;S13,S14,S13)</f>
        <v>0</v>
      </c>
      <c r="G13" s="210"/>
      <c r="H13" s="210"/>
      <c r="I13" s="211"/>
      <c r="J13" s="201"/>
      <c r="R13" s="55" t="s">
        <v>51</v>
      </c>
      <c r="S13" s="87">
        <f>S7</f>
        <v>100000</v>
      </c>
      <c r="T13" s="220">
        <f>IF(F13&gt;0,T12,F13)</f>
        <v>0</v>
      </c>
      <c r="U13" s="143"/>
      <c r="V13" s="219"/>
      <c r="W13" s="111"/>
    </row>
    <row r="14" spans="1:23" ht="99.95" customHeight="1" thickBot="1" x14ac:dyDescent="0.3">
      <c r="A14" s="56" t="s">
        <v>11</v>
      </c>
      <c r="B14" s="140" t="s">
        <v>58</v>
      </c>
      <c r="C14" s="140"/>
      <c r="D14" s="140"/>
      <c r="E14" s="140"/>
      <c r="F14" s="193">
        <f>IF(S18&gt;S19,S19,S18)</f>
        <v>0</v>
      </c>
      <c r="G14" s="194"/>
      <c r="H14" s="194"/>
      <c r="I14" s="195"/>
      <c r="J14" s="201"/>
      <c r="R14" s="55" t="s">
        <v>52</v>
      </c>
      <c r="S14" s="103">
        <f>IF(F12&lt;S12,F12,S12)</f>
        <v>0</v>
      </c>
      <c r="T14" s="96"/>
      <c r="U14" s="67"/>
      <c r="V14" s="217"/>
      <c r="W14" s="111"/>
    </row>
    <row r="15" spans="1:23" ht="39.950000000000003" customHeight="1" x14ac:dyDescent="0.25">
      <c r="A15" s="167" t="s">
        <v>29</v>
      </c>
      <c r="B15" s="163" t="s">
        <v>2</v>
      </c>
      <c r="C15" s="163"/>
      <c r="D15" s="163"/>
      <c r="E15" s="75">
        <v>0</v>
      </c>
      <c r="F15" s="212">
        <v>0</v>
      </c>
      <c r="G15" s="212"/>
      <c r="H15" s="117">
        <f>E15-F15</f>
        <v>0</v>
      </c>
      <c r="I15" s="76"/>
      <c r="J15" s="201"/>
      <c r="R15" s="55" t="s">
        <v>32</v>
      </c>
      <c r="S15" s="104">
        <f>F22*S6</f>
        <v>0</v>
      </c>
      <c r="T15" s="135">
        <f>IF(F15=0,F15,E15)</f>
        <v>0</v>
      </c>
      <c r="U15" s="136"/>
      <c r="V15" s="217"/>
      <c r="W15" s="111"/>
    </row>
    <row r="16" spans="1:23" ht="39.950000000000003" customHeight="1" x14ac:dyDescent="0.25">
      <c r="A16" s="132"/>
      <c r="B16" s="131" t="s">
        <v>2</v>
      </c>
      <c r="C16" s="131"/>
      <c r="D16" s="131"/>
      <c r="E16" s="73">
        <v>0</v>
      </c>
      <c r="F16" s="134">
        <v>0</v>
      </c>
      <c r="G16" s="134"/>
      <c r="H16" s="115">
        <f t="shared" ref="H16:H21" si="2">E16-F16</f>
        <v>0</v>
      </c>
      <c r="I16" s="74"/>
      <c r="J16" s="201"/>
      <c r="R16" s="55" t="s">
        <v>53</v>
      </c>
      <c r="S16" s="104">
        <f>S7-F13-F14-S9</f>
        <v>100000</v>
      </c>
      <c r="T16" s="135">
        <f>IF(F16=0,F16,E16)</f>
        <v>0</v>
      </c>
      <c r="U16" s="136"/>
      <c r="V16" s="217"/>
      <c r="W16" s="111"/>
    </row>
    <row r="17" spans="1:23" ht="39.950000000000003" customHeight="1" x14ac:dyDescent="0.25">
      <c r="A17" s="132"/>
      <c r="B17" s="131" t="s">
        <v>2</v>
      </c>
      <c r="C17" s="131"/>
      <c r="D17" s="131"/>
      <c r="E17" s="73">
        <v>0</v>
      </c>
      <c r="F17" s="134">
        <v>0</v>
      </c>
      <c r="G17" s="134"/>
      <c r="H17" s="115">
        <f t="shared" si="2"/>
        <v>0</v>
      </c>
      <c r="I17" s="74"/>
      <c r="J17" s="201"/>
      <c r="R17" s="55" t="s">
        <v>32</v>
      </c>
      <c r="S17" s="101">
        <f>IF(S16&gt;0,S16,0)</f>
        <v>100000</v>
      </c>
      <c r="T17" s="135">
        <f t="shared" ref="T17:T21" si="3">IF(F17=0,F17,E17)</f>
        <v>0</v>
      </c>
      <c r="U17" s="136"/>
      <c r="V17" s="217"/>
      <c r="W17" s="111"/>
    </row>
    <row r="18" spans="1:23" ht="39.950000000000003" customHeight="1" x14ac:dyDescent="0.25">
      <c r="A18" s="132"/>
      <c r="B18" s="131" t="s">
        <v>2</v>
      </c>
      <c r="C18" s="131"/>
      <c r="D18" s="131"/>
      <c r="E18" s="73">
        <v>0</v>
      </c>
      <c r="F18" s="134">
        <v>0</v>
      </c>
      <c r="G18" s="134"/>
      <c r="H18" s="115">
        <f t="shared" si="2"/>
        <v>0</v>
      </c>
      <c r="I18" s="74"/>
      <c r="J18" s="201"/>
      <c r="R18" s="105" t="s">
        <v>55</v>
      </c>
      <c r="S18" s="104">
        <f>S7-F13</f>
        <v>100000</v>
      </c>
      <c r="T18" s="135">
        <f t="shared" si="3"/>
        <v>0</v>
      </c>
      <c r="U18" s="136"/>
      <c r="V18" s="217"/>
      <c r="W18" s="111"/>
    </row>
    <row r="19" spans="1:23" ht="39.950000000000003" customHeight="1" thickBot="1" x14ac:dyDescent="0.3">
      <c r="A19" s="132"/>
      <c r="B19" s="131" t="s">
        <v>2</v>
      </c>
      <c r="C19" s="131"/>
      <c r="D19" s="131"/>
      <c r="E19" s="73">
        <v>0</v>
      </c>
      <c r="F19" s="134">
        <v>0</v>
      </c>
      <c r="G19" s="134"/>
      <c r="H19" s="115">
        <f t="shared" si="2"/>
        <v>0</v>
      </c>
      <c r="I19" s="74"/>
      <c r="J19" s="201"/>
      <c r="R19" s="106" t="s">
        <v>56</v>
      </c>
      <c r="S19" s="107">
        <f>F13*S5</f>
        <v>0</v>
      </c>
      <c r="T19" s="135">
        <f t="shared" si="3"/>
        <v>0</v>
      </c>
      <c r="U19" s="136"/>
      <c r="V19" s="217"/>
      <c r="W19" s="111"/>
    </row>
    <row r="20" spans="1:23" ht="39.950000000000003" customHeight="1" x14ac:dyDescent="0.25">
      <c r="A20" s="132"/>
      <c r="B20" s="131" t="s">
        <v>2</v>
      </c>
      <c r="C20" s="131"/>
      <c r="D20" s="131"/>
      <c r="E20" s="73">
        <v>0</v>
      </c>
      <c r="F20" s="134">
        <v>0</v>
      </c>
      <c r="G20" s="134"/>
      <c r="H20" s="115">
        <f t="shared" si="2"/>
        <v>0</v>
      </c>
      <c r="I20" s="74"/>
      <c r="J20" s="201"/>
      <c r="R20" s="89"/>
      <c r="S20" s="90"/>
      <c r="T20" s="137">
        <f t="shared" si="3"/>
        <v>0</v>
      </c>
      <c r="U20" s="136"/>
      <c r="V20" s="217"/>
      <c r="W20" s="111"/>
    </row>
    <row r="21" spans="1:23" ht="39.950000000000003" customHeight="1" x14ac:dyDescent="0.25">
      <c r="A21" s="132"/>
      <c r="B21" s="131" t="s">
        <v>2</v>
      </c>
      <c r="C21" s="131"/>
      <c r="D21" s="131"/>
      <c r="E21" s="73">
        <v>0</v>
      </c>
      <c r="F21" s="134">
        <v>0</v>
      </c>
      <c r="G21" s="134"/>
      <c r="H21" s="115">
        <f t="shared" si="2"/>
        <v>0</v>
      </c>
      <c r="I21" s="74"/>
      <c r="J21" s="201"/>
      <c r="R21" s="91"/>
      <c r="S21" s="92"/>
      <c r="T21" s="137">
        <f t="shared" si="3"/>
        <v>0</v>
      </c>
      <c r="U21" s="136"/>
      <c r="V21" s="218"/>
      <c r="W21" s="111"/>
    </row>
    <row r="22" spans="1:23" ht="60" customHeight="1" x14ac:dyDescent="0.25">
      <c r="A22" s="132"/>
      <c r="B22" s="175" t="s">
        <v>50</v>
      </c>
      <c r="C22" s="176"/>
      <c r="D22" s="177"/>
      <c r="E22" s="57">
        <f>SUM(E15:E21)</f>
        <v>0</v>
      </c>
      <c r="F22" s="205">
        <f>SUM(F15:G21)</f>
        <v>0</v>
      </c>
      <c r="G22" s="205"/>
      <c r="H22" s="116">
        <f>SUM(H15:H21)</f>
        <v>0</v>
      </c>
      <c r="I22" s="81"/>
      <c r="J22" s="201"/>
      <c r="R22" s="221" t="s">
        <v>44</v>
      </c>
      <c r="S22" s="222"/>
      <c r="T22" s="142">
        <f>SUM(T15:U21)</f>
        <v>0</v>
      </c>
      <c r="U22" s="143"/>
      <c r="V22" s="94">
        <f>SUM(E15:E21)-F23</f>
        <v>0</v>
      </c>
      <c r="W22" s="111"/>
    </row>
    <row r="23" spans="1:23" ht="63.75" customHeight="1" thickBot="1" x14ac:dyDescent="0.3">
      <c r="A23" s="168"/>
      <c r="B23" s="130" t="s">
        <v>59</v>
      </c>
      <c r="C23" s="130"/>
      <c r="D23" s="130"/>
      <c r="E23" s="130"/>
      <c r="F23" s="196">
        <f>IF(F22&lt;S17,F22,S17)</f>
        <v>0</v>
      </c>
      <c r="G23" s="197"/>
      <c r="H23" s="197"/>
      <c r="I23" s="198"/>
      <c r="J23" s="201"/>
      <c r="N23" s="216"/>
      <c r="O23" s="216"/>
      <c r="P23" s="216"/>
      <c r="R23" s="221" t="s">
        <v>46</v>
      </c>
      <c r="S23" s="222"/>
      <c r="T23" s="142">
        <f>IF(F23&gt;0,T22,F23)</f>
        <v>0</v>
      </c>
      <c r="U23" s="143"/>
      <c r="V23" s="213"/>
      <c r="W23" s="111"/>
    </row>
    <row r="24" spans="1:23" ht="39.950000000000003" hidden="1" customHeight="1" x14ac:dyDescent="0.25">
      <c r="A24" s="167" t="s">
        <v>27</v>
      </c>
      <c r="B24" s="169" t="s">
        <v>2</v>
      </c>
      <c r="C24" s="169"/>
      <c r="D24" s="169"/>
      <c r="E24" s="77">
        <v>0</v>
      </c>
      <c r="F24" s="166">
        <v>0</v>
      </c>
      <c r="G24" s="166"/>
      <c r="H24" s="85">
        <f>E24-F24</f>
        <v>0</v>
      </c>
      <c r="I24" s="78"/>
      <c r="J24" s="201"/>
      <c r="R24" s="178"/>
      <c r="S24" s="179"/>
      <c r="T24" s="137">
        <f>IF(F24=0,F24,E24)</f>
        <v>0</v>
      </c>
      <c r="U24" s="136"/>
      <c r="V24" s="214"/>
      <c r="W24" s="111"/>
    </row>
    <row r="25" spans="1:23" ht="39.950000000000003" hidden="1" customHeight="1" x14ac:dyDescent="0.25">
      <c r="A25" s="132"/>
      <c r="B25" s="149" t="s">
        <v>2</v>
      </c>
      <c r="C25" s="149"/>
      <c r="D25" s="149"/>
      <c r="E25" s="79">
        <v>0</v>
      </c>
      <c r="F25" s="148">
        <v>0</v>
      </c>
      <c r="G25" s="148"/>
      <c r="H25" s="84">
        <f t="shared" ref="H25:H31" si="4">E25-F25</f>
        <v>0</v>
      </c>
      <c r="I25" s="71"/>
      <c r="J25" s="201"/>
      <c r="R25" s="180"/>
      <c r="S25" s="181"/>
      <c r="T25" s="137">
        <f t="shared" ref="T25:T31" si="5">IF(F25=0,F25,E25)</f>
        <v>0</v>
      </c>
      <c r="U25" s="136"/>
      <c r="V25" s="214"/>
      <c r="W25" s="111"/>
    </row>
    <row r="26" spans="1:23" ht="39.950000000000003" hidden="1" customHeight="1" x14ac:dyDescent="0.25">
      <c r="A26" s="132"/>
      <c r="B26" s="149" t="s">
        <v>2</v>
      </c>
      <c r="C26" s="149"/>
      <c r="D26" s="149"/>
      <c r="E26" s="79">
        <v>0</v>
      </c>
      <c r="F26" s="148">
        <v>0</v>
      </c>
      <c r="G26" s="148"/>
      <c r="H26" s="84">
        <f t="shared" si="4"/>
        <v>0</v>
      </c>
      <c r="I26" s="71"/>
      <c r="J26" s="201"/>
      <c r="R26" s="180"/>
      <c r="S26" s="181"/>
      <c r="T26" s="137">
        <f t="shared" si="5"/>
        <v>0</v>
      </c>
      <c r="U26" s="136"/>
      <c r="V26" s="214"/>
      <c r="W26" s="111"/>
    </row>
    <row r="27" spans="1:23" ht="39.950000000000003" hidden="1" customHeight="1" x14ac:dyDescent="0.25">
      <c r="A27" s="132"/>
      <c r="B27" s="149" t="s">
        <v>2</v>
      </c>
      <c r="C27" s="149"/>
      <c r="D27" s="149"/>
      <c r="E27" s="79">
        <v>0</v>
      </c>
      <c r="F27" s="148">
        <v>0</v>
      </c>
      <c r="G27" s="148"/>
      <c r="H27" s="84">
        <f t="shared" si="4"/>
        <v>0</v>
      </c>
      <c r="I27" s="71"/>
      <c r="J27" s="201"/>
      <c r="R27" s="180"/>
      <c r="S27" s="181"/>
      <c r="T27" s="137">
        <f t="shared" si="5"/>
        <v>0</v>
      </c>
      <c r="U27" s="136"/>
      <c r="V27" s="214"/>
      <c r="W27" s="111"/>
    </row>
    <row r="28" spans="1:23" ht="39.950000000000003" hidden="1" customHeight="1" x14ac:dyDescent="0.25">
      <c r="A28" s="132"/>
      <c r="B28" s="149" t="s">
        <v>2</v>
      </c>
      <c r="C28" s="149"/>
      <c r="D28" s="149"/>
      <c r="E28" s="79">
        <v>0</v>
      </c>
      <c r="F28" s="148">
        <v>0</v>
      </c>
      <c r="G28" s="148"/>
      <c r="H28" s="84">
        <f t="shared" si="4"/>
        <v>0</v>
      </c>
      <c r="I28" s="71"/>
      <c r="J28" s="201"/>
      <c r="R28" s="180"/>
      <c r="S28" s="181"/>
      <c r="T28" s="137">
        <f t="shared" si="5"/>
        <v>0</v>
      </c>
      <c r="U28" s="136"/>
      <c r="V28" s="214"/>
      <c r="W28" s="111"/>
    </row>
    <row r="29" spans="1:23" ht="39.950000000000003" hidden="1" customHeight="1" x14ac:dyDescent="0.25">
      <c r="A29" s="132"/>
      <c r="B29" s="149" t="s">
        <v>2</v>
      </c>
      <c r="C29" s="149"/>
      <c r="D29" s="149"/>
      <c r="E29" s="79">
        <v>0</v>
      </c>
      <c r="F29" s="148">
        <v>0</v>
      </c>
      <c r="G29" s="148"/>
      <c r="H29" s="84">
        <f t="shared" si="4"/>
        <v>0</v>
      </c>
      <c r="I29" s="71"/>
      <c r="J29" s="201"/>
      <c r="R29" s="180"/>
      <c r="S29" s="181"/>
      <c r="T29" s="137">
        <f t="shared" si="5"/>
        <v>0</v>
      </c>
      <c r="U29" s="136"/>
      <c r="V29" s="214"/>
      <c r="W29" s="111"/>
    </row>
    <row r="30" spans="1:23" ht="39.950000000000003" hidden="1" customHeight="1" x14ac:dyDescent="0.25">
      <c r="A30" s="132"/>
      <c r="B30" s="149" t="s">
        <v>2</v>
      </c>
      <c r="C30" s="149"/>
      <c r="D30" s="149"/>
      <c r="E30" s="79">
        <v>0</v>
      </c>
      <c r="F30" s="148">
        <v>0</v>
      </c>
      <c r="G30" s="148"/>
      <c r="H30" s="84">
        <f t="shared" si="4"/>
        <v>0</v>
      </c>
      <c r="I30" s="71"/>
      <c r="J30" s="201"/>
      <c r="R30" s="180"/>
      <c r="S30" s="181"/>
      <c r="T30" s="137">
        <f t="shared" si="5"/>
        <v>0</v>
      </c>
      <c r="U30" s="136"/>
      <c r="V30" s="214"/>
      <c r="W30" s="111"/>
    </row>
    <row r="31" spans="1:23" ht="39.950000000000003" hidden="1" customHeight="1" thickBot="1" x14ac:dyDescent="0.3">
      <c r="A31" s="132"/>
      <c r="B31" s="149" t="s">
        <v>2</v>
      </c>
      <c r="C31" s="149"/>
      <c r="D31" s="149"/>
      <c r="E31" s="79">
        <v>0</v>
      </c>
      <c r="F31" s="148">
        <v>0</v>
      </c>
      <c r="G31" s="148"/>
      <c r="H31" s="84">
        <f t="shared" si="4"/>
        <v>0</v>
      </c>
      <c r="I31" s="71"/>
      <c r="J31" s="201"/>
      <c r="R31" s="182"/>
      <c r="S31" s="183"/>
      <c r="T31" s="150">
        <f t="shared" si="5"/>
        <v>0</v>
      </c>
      <c r="U31" s="151"/>
      <c r="V31" s="215"/>
      <c r="W31" s="112"/>
    </row>
    <row r="32" spans="1:23" ht="60" hidden="1" customHeight="1" x14ac:dyDescent="0.25">
      <c r="A32" s="132"/>
      <c r="B32" s="175" t="s">
        <v>50</v>
      </c>
      <c r="C32" s="176"/>
      <c r="D32" s="177"/>
      <c r="E32" s="62">
        <f>SUM(E24:E31)</f>
        <v>0</v>
      </c>
      <c r="F32" s="204">
        <f>SUM(F24:G31)</f>
        <v>0</v>
      </c>
      <c r="G32" s="204"/>
      <c r="H32" s="80">
        <f>SUM(H24:H31)</f>
        <v>0</v>
      </c>
      <c r="I32" s="95">
        <f>F32*S8</f>
        <v>0</v>
      </c>
      <c r="J32" s="201"/>
      <c r="R32" s="223" t="s">
        <v>44</v>
      </c>
      <c r="S32" s="224"/>
      <c r="T32" s="146">
        <f>SUM(T24:U31)</f>
        <v>0</v>
      </c>
      <c r="U32" s="147"/>
      <c r="V32" s="108">
        <f>SUM(E24:E31)-F33</f>
        <v>0</v>
      </c>
      <c r="W32" s="44"/>
    </row>
    <row r="33" spans="1:23" ht="63.95" hidden="1" customHeight="1" thickBot="1" x14ac:dyDescent="0.3">
      <c r="A33" s="168"/>
      <c r="B33" s="141" t="s">
        <v>60</v>
      </c>
      <c r="C33" s="141"/>
      <c r="D33" s="141"/>
      <c r="E33" s="141"/>
      <c r="F33" s="196">
        <f>IF(I32&lt;S11,I32,S11)</f>
        <v>0</v>
      </c>
      <c r="G33" s="197"/>
      <c r="H33" s="197"/>
      <c r="I33" s="198"/>
      <c r="J33" s="201"/>
      <c r="N33" s="216"/>
      <c r="O33" s="216"/>
      <c r="P33" s="216"/>
      <c r="R33" s="225" t="s">
        <v>45</v>
      </c>
      <c r="S33" s="226"/>
      <c r="T33" s="144">
        <f>IF(F33&gt;0,T32,F33)</f>
        <v>0</v>
      </c>
      <c r="U33" s="145"/>
      <c r="V33" s="68"/>
      <c r="W33" s="44"/>
    </row>
    <row r="34" spans="1:23" s="3" customFormat="1" ht="50.1" customHeight="1" x14ac:dyDescent="0.25">
      <c r="A34" s="170" t="s">
        <v>71</v>
      </c>
      <c r="B34" s="171"/>
      <c r="C34" s="171"/>
      <c r="D34" s="171"/>
      <c r="E34" s="171"/>
      <c r="F34" s="190">
        <f>SUM(E15:E21)+SUM(E24:E31)+SUM(E7:E11)</f>
        <v>0</v>
      </c>
      <c r="G34" s="191"/>
      <c r="H34" s="191"/>
      <c r="I34" s="192"/>
      <c r="J34" s="201"/>
      <c r="R34" s="46"/>
      <c r="T34" s="45"/>
      <c r="U34" s="46"/>
      <c r="W34" s="46"/>
    </row>
    <row r="35" spans="1:23" s="3" customFormat="1" ht="50.1" hidden="1" customHeight="1" outlineLevel="1" x14ac:dyDescent="0.25">
      <c r="A35" s="164" t="s">
        <v>54</v>
      </c>
      <c r="B35" s="165"/>
      <c r="C35" s="165"/>
      <c r="D35" s="165"/>
      <c r="E35" s="165"/>
      <c r="F35" s="154">
        <f>F23+F14+F13+F33</f>
        <v>0</v>
      </c>
      <c r="G35" s="155"/>
      <c r="H35" s="155"/>
      <c r="I35" s="156"/>
      <c r="J35" s="201"/>
      <c r="R35" s="46"/>
      <c r="T35" s="45"/>
      <c r="U35" s="46"/>
      <c r="W35" s="46"/>
    </row>
    <row r="36" spans="1:23" s="3" customFormat="1" ht="50.1" hidden="1" customHeight="1" outlineLevel="1" x14ac:dyDescent="0.25">
      <c r="A36" s="160" t="s">
        <v>57</v>
      </c>
      <c r="B36" s="161"/>
      <c r="C36" s="161"/>
      <c r="D36" s="161"/>
      <c r="E36" s="162"/>
      <c r="F36" s="154">
        <f>V12+V22+V32</f>
        <v>0</v>
      </c>
      <c r="G36" s="155"/>
      <c r="H36" s="155"/>
      <c r="I36" s="156"/>
      <c r="J36" s="201"/>
      <c r="R36" s="46"/>
      <c r="T36" s="45"/>
      <c r="U36" s="46"/>
      <c r="W36" s="46"/>
    </row>
    <row r="37" spans="1:23" s="3" customFormat="1" ht="59.25" customHeight="1" collapsed="1" x14ac:dyDescent="0.25">
      <c r="A37" s="164" t="s">
        <v>62</v>
      </c>
      <c r="B37" s="165"/>
      <c r="C37" s="165"/>
      <c r="D37" s="165"/>
      <c r="E37" s="165"/>
      <c r="F37" s="154">
        <f>T13+T23+T33</f>
        <v>0</v>
      </c>
      <c r="G37" s="155"/>
      <c r="H37" s="155"/>
      <c r="I37" s="156"/>
      <c r="J37" s="201"/>
      <c r="R37" s="46"/>
      <c r="T37" s="45"/>
      <c r="U37" s="46"/>
      <c r="W37" s="46"/>
    </row>
    <row r="38" spans="1:23" ht="66.75" customHeight="1" thickBot="1" x14ac:dyDescent="0.3">
      <c r="A38" s="152" t="s">
        <v>28</v>
      </c>
      <c r="B38" s="153"/>
      <c r="C38" s="153"/>
      <c r="D38" s="153"/>
      <c r="E38" s="153"/>
      <c r="F38" s="157">
        <f>IF(F35&lt;S7,F35,S7)</f>
        <v>0</v>
      </c>
      <c r="G38" s="158"/>
      <c r="H38" s="158"/>
      <c r="I38" s="159"/>
      <c r="J38" s="201"/>
      <c r="R38" s="44"/>
      <c r="T38" s="44"/>
      <c r="U38" s="44"/>
      <c r="W38" s="44"/>
    </row>
    <row r="39" spans="1:23" ht="30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2"/>
      <c r="R39" s="44"/>
      <c r="T39" s="44"/>
      <c r="U39" s="44"/>
      <c r="W39" s="44"/>
    </row>
    <row r="40" spans="1:23" ht="35.1" customHeight="1" x14ac:dyDescent="0.25"/>
    <row r="41" spans="1:23" ht="35.1" customHeight="1" x14ac:dyDescent="0.25"/>
    <row r="42" spans="1:23" ht="35.1" customHeight="1" x14ac:dyDescent="0.25"/>
    <row r="43" spans="1:23" ht="35.1" customHeight="1" x14ac:dyDescent="0.25"/>
    <row r="44" spans="1:23" ht="35.1" customHeight="1" x14ac:dyDescent="0.25"/>
    <row r="45" spans="1:23" ht="35.1" customHeight="1" x14ac:dyDescent="0.25"/>
    <row r="46" spans="1:23" ht="41.45" customHeight="1" x14ac:dyDescent="0.25"/>
  </sheetData>
  <sheetProtection algorithmName="SHA-512" hashValue="uBYPKcXuwt7najet6xO+pUBITnEh21A0zt03xecEm9Ut8T3z8zamARji9KG8a0h9hWhWLG87PioYYQ+gV0O86g==" saltValue="+pCo19jb8aAnQUpPfyFDeg==" spinCount="100000" sheet="1" formatCells="0" formatColumns="0" formatRows="0" insertColumns="0" insertRows="0" insertHyperlinks="0" deleteColumns="0" deleteRows="0" sort="0" autoFilter="0" pivotTables="0"/>
  <dataConsolidate/>
  <mergeCells count="107">
    <mergeCell ref="V5:V11"/>
    <mergeCell ref="A6:A13"/>
    <mergeCell ref="F7:G7"/>
    <mergeCell ref="T7:U7"/>
    <mergeCell ref="F8:G8"/>
    <mergeCell ref="T8:U8"/>
    <mergeCell ref="F9:G9"/>
    <mergeCell ref="T9:U9"/>
    <mergeCell ref="F10:G10"/>
    <mergeCell ref="T10:U10"/>
    <mergeCell ref="J4:J38"/>
    <mergeCell ref="R4:S4"/>
    <mergeCell ref="T4:U4"/>
    <mergeCell ref="B5:D5"/>
    <mergeCell ref="F5:G5"/>
    <mergeCell ref="T5:U6"/>
    <mergeCell ref="F11:G11"/>
    <mergeCell ref="T11:U11"/>
    <mergeCell ref="B12:C12"/>
    <mergeCell ref="T12:U12"/>
    <mergeCell ref="B13:E13"/>
    <mergeCell ref="F13:I13"/>
    <mergeCell ref="T13:U13"/>
    <mergeCell ref="V13:V21"/>
    <mergeCell ref="B14:E14"/>
    <mergeCell ref="F14:I14"/>
    <mergeCell ref="B18:D18"/>
    <mergeCell ref="F18:G18"/>
    <mergeCell ref="T18:U18"/>
    <mergeCell ref="B19:D19"/>
    <mergeCell ref="F19:G19"/>
    <mergeCell ref="T19:U19"/>
    <mergeCell ref="B20:D20"/>
    <mergeCell ref="F20:G20"/>
    <mergeCell ref="T20:U20"/>
    <mergeCell ref="A15:A23"/>
    <mergeCell ref="B15:D15"/>
    <mergeCell ref="F15:G15"/>
    <mergeCell ref="T15:U15"/>
    <mergeCell ref="B16:D16"/>
    <mergeCell ref="F16:G16"/>
    <mergeCell ref="T16:U16"/>
    <mergeCell ref="B17:D17"/>
    <mergeCell ref="F17:G17"/>
    <mergeCell ref="T17:U17"/>
    <mergeCell ref="N23:P23"/>
    <mergeCell ref="R23:S23"/>
    <mergeCell ref="T23:U23"/>
    <mergeCell ref="V23:V31"/>
    <mergeCell ref="T26:U26"/>
    <mergeCell ref="B27:D27"/>
    <mergeCell ref="F27:G27"/>
    <mergeCell ref="T27:U27"/>
    <mergeCell ref="B21:D21"/>
    <mergeCell ref="F21:G21"/>
    <mergeCell ref="T21:U21"/>
    <mergeCell ref="B22:D22"/>
    <mergeCell ref="F22:G22"/>
    <mergeCell ref="R22:S22"/>
    <mergeCell ref="T22:U22"/>
    <mergeCell ref="T28:U28"/>
    <mergeCell ref="B29:D29"/>
    <mergeCell ref="F29:G29"/>
    <mergeCell ref="T29:U29"/>
    <mergeCell ref="F33:I33"/>
    <mergeCell ref="N33:P33"/>
    <mergeCell ref="R33:S33"/>
    <mergeCell ref="T33:U33"/>
    <mergeCell ref="B30:D30"/>
    <mergeCell ref="F30:G30"/>
    <mergeCell ref="T30:U30"/>
    <mergeCell ref="B31:D31"/>
    <mergeCell ref="F31:G31"/>
    <mergeCell ref="T31:U31"/>
    <mergeCell ref="R24:S31"/>
    <mergeCell ref="T24:U24"/>
    <mergeCell ref="B25:D25"/>
    <mergeCell ref="F25:G25"/>
    <mergeCell ref="T25:U25"/>
    <mergeCell ref="B26:D26"/>
    <mergeCell ref="F26:G26"/>
    <mergeCell ref="R32:S32"/>
    <mergeCell ref="T32:U32"/>
    <mergeCell ref="A37:E37"/>
    <mergeCell ref="F37:I37"/>
    <mergeCell ref="A38:E38"/>
    <mergeCell ref="F38:I38"/>
    <mergeCell ref="B1:C1"/>
    <mergeCell ref="B2:C2"/>
    <mergeCell ref="A34:E34"/>
    <mergeCell ref="F34:I34"/>
    <mergeCell ref="A35:E35"/>
    <mergeCell ref="F35:I35"/>
    <mergeCell ref="A36:E36"/>
    <mergeCell ref="F36:I36"/>
    <mergeCell ref="B32:D32"/>
    <mergeCell ref="F32:G32"/>
    <mergeCell ref="B28:D28"/>
    <mergeCell ref="F28:G28"/>
    <mergeCell ref="B23:E23"/>
    <mergeCell ref="F23:I23"/>
    <mergeCell ref="F12:G12"/>
    <mergeCell ref="A4:I4"/>
    <mergeCell ref="A24:A33"/>
    <mergeCell ref="B24:D24"/>
    <mergeCell ref="F24:G24"/>
    <mergeCell ref="B33:E33"/>
  </mergeCells>
  <conditionalFormatting sqref="F12:G12">
    <cfRule type="cellIs" dxfId="19" priority="4" operator="greaterThan">
      <formula>$F$13</formula>
    </cfRule>
  </conditionalFormatting>
  <conditionalFormatting sqref="F22:G22">
    <cfRule type="cellIs" dxfId="18" priority="5" operator="greaterThan">
      <formula>$F$23</formula>
    </cfRule>
  </conditionalFormatting>
  <conditionalFormatting sqref="F32:G32">
    <cfRule type="cellIs" dxfId="17" priority="6" operator="greaterThan">
      <formula>$F$33</formula>
    </cfRule>
  </conditionalFormatting>
  <conditionalFormatting sqref="H7:H11">
    <cfRule type="cellIs" dxfId="16" priority="2" operator="lessThan">
      <formula>0</formula>
    </cfRule>
  </conditionalFormatting>
  <conditionalFormatting sqref="H12">
    <cfRule type="cellIs" dxfId="15" priority="9" operator="lessThan">
      <formula>$V$12</formula>
    </cfRule>
  </conditionalFormatting>
  <conditionalFormatting sqref="H15:H21">
    <cfRule type="cellIs" dxfId="14" priority="3" operator="lessThan">
      <formula>0</formula>
    </cfRule>
  </conditionalFormatting>
  <conditionalFormatting sqref="H22">
    <cfRule type="cellIs" dxfId="13" priority="7" operator="lessThan">
      <formula>$V$22</formula>
    </cfRule>
  </conditionalFormatting>
  <conditionalFormatting sqref="H24:H31">
    <cfRule type="cellIs" dxfId="12" priority="1" operator="lessThan">
      <formula>0</formula>
    </cfRule>
  </conditionalFormatting>
  <conditionalFormatting sqref="H32">
    <cfRule type="cellIs" dxfId="11" priority="8" operator="lessThan">
      <formula>$V$32</formula>
    </cfRule>
  </conditionalFormatting>
  <dataValidations count="6">
    <dataValidation allowBlank="1" showInputMessage="1" showErrorMessage="1" prompt="Veuillez précisez ici l'objet de la dépense " sqref="B15:D15 B24:D24" xr:uid="{35EF7C30-C1D4-4C00-A7F6-9C447A36E3B5}"/>
    <dataValidation allowBlank="1" showInputMessage="1" showErrorMessage="1" prompt="veuilez mentionner ici l'Equivalent Temps Plein (donnée comprise entre 0,1 et 1)) qui sera mobilisé pour la mise en oeuvre du projet dans le cadre de la fonction renseignée. " sqref="D7:D11" xr:uid="{EC8417C9-AC08-4B00-BBE8-E282F1F015E0}"/>
    <dataValidation allowBlank="1" showInputMessage="1" showErrorMessage="1" prompt="Si la cellule est en rouge, cela signifie que la quote-part des autres financement par rapport au subside est à revoir à la hausse (cf. montant du subside ci-dessous)" sqref="H12 H32 H22" xr:uid="{AC786AFC-6A25-4082-9F32-4A336F379353}"/>
    <dataValidation allowBlank="1" showInputMessage="1" showErrorMessage="1" prompt="Si la cellule est en rouge, cela signifie que le montant du subside demandé est supérieur au montant éligible (cf. montant du subside ci-dessous) " sqref="F32:G32 F22:G22 F12:G12" xr:uid="{CAFD416C-58DA-4E29-BF1B-FA0C6E1EBE6E}"/>
    <dataValidation allowBlank="1" showInputMessage="1" showErrorMessage="1" prompt="Si la cellule est en rouge, cela signifie que le montant total des dépenses n'est pas renseigné ou de manière incorrecte" sqref="H7:H11 H24:H31 H15:H21" xr:uid="{0DF07450-DC32-43EF-BC3D-FD6FEB46EB6F}"/>
    <dataValidation type="list" allowBlank="1" showInputMessage="1" showErrorMessage="1" sqref="C7:C11" xr:uid="{62DD7E0E-155C-40BF-ABD1-7E9A78898505}">
      <formula1>$W$5:$W$8</formula1>
    </dataValidation>
  </dataValidations>
  <pageMargins left="0.23622047244094491" right="0.23622047244094491" top="0.74803149606299213" bottom="0.74803149606299213" header="0.31496062992125984" footer="0.31496062992125984"/>
  <pageSetup scale="44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9674-8B28-4258-AD16-D5A36974DBF6}">
  <sheetPr>
    <pageSetUpPr fitToPage="1"/>
  </sheetPr>
  <dimension ref="A1:X46"/>
  <sheetViews>
    <sheetView showGridLines="0" zoomScale="60" zoomScaleNormal="60" zoomScalePageLayoutView="85" workbookViewId="0">
      <pane xSplit="1" ySplit="5" topLeftCell="J6" activePane="bottomRight" state="frozen"/>
      <selection pane="topRight" activeCell="B1" sqref="B1"/>
      <selection pane="bottomLeft" activeCell="A3" sqref="A3"/>
      <selection pane="bottomRight" activeCell="S8" sqref="S8"/>
    </sheetView>
  </sheetViews>
  <sheetFormatPr baseColWidth="10" defaultColWidth="1.140625" defaultRowHeight="15" outlineLevelRow="1" outlineLevelCol="1" x14ac:dyDescent="0.25"/>
  <cols>
    <col min="1" max="2" width="36.85546875" customWidth="1"/>
    <col min="3" max="3" width="23.7109375" customWidth="1"/>
    <col min="4" max="4" width="27.7109375" customWidth="1"/>
    <col min="5" max="5" width="45.85546875" customWidth="1"/>
    <col min="6" max="6" width="36.42578125" customWidth="1"/>
    <col min="7" max="7" width="23.5703125" customWidth="1"/>
    <col min="8" max="8" width="27.85546875" customWidth="1"/>
    <col min="9" max="9" width="43.5703125" customWidth="1"/>
    <col min="10" max="10" width="58.85546875" customWidth="1"/>
    <col min="12" max="12" width="34.28515625" customWidth="1"/>
    <col min="13" max="13" width="21.140625" customWidth="1"/>
    <col min="15" max="15" width="30.42578125" customWidth="1"/>
    <col min="16" max="16" width="33" customWidth="1"/>
    <col min="18" max="18" width="33.7109375" hidden="1" customWidth="1" outlineLevel="1"/>
    <col min="19" max="19" width="23.140625" hidden="1" customWidth="1" outlineLevel="1"/>
    <col min="20" max="20" width="53.28515625" hidden="1" customWidth="1" outlineLevel="1"/>
    <col min="21" max="21" width="8.42578125" hidden="1" customWidth="1" outlineLevel="1"/>
    <col min="22" max="22" width="40.140625" hidden="1" customWidth="1" outlineLevel="1"/>
    <col min="23" max="23" width="49.28515625" hidden="1" customWidth="1" outlineLevel="1"/>
    <col min="24" max="24" width="9.42578125" customWidth="1" collapsed="1"/>
    <col min="25" max="25" width="7.140625" customWidth="1"/>
  </cols>
  <sheetData>
    <row r="1" spans="1:23" ht="20.25" x14ac:dyDescent="0.25">
      <c r="A1" s="118" t="s">
        <v>75</v>
      </c>
      <c r="B1" s="227"/>
      <c r="C1" s="228"/>
    </row>
    <row r="2" spans="1:23" ht="21" thickBot="1" x14ac:dyDescent="0.3">
      <c r="A2" s="119" t="s">
        <v>1</v>
      </c>
      <c r="B2" s="229"/>
      <c r="C2" s="230"/>
    </row>
    <row r="3" spans="1:23" ht="15.75" thickBot="1" x14ac:dyDescent="0.3"/>
    <row r="4" spans="1:23" ht="34.5" customHeight="1" thickBot="1" x14ac:dyDescent="0.3">
      <c r="A4" s="206" t="s">
        <v>74</v>
      </c>
      <c r="B4" s="207"/>
      <c r="C4" s="207"/>
      <c r="D4" s="207"/>
      <c r="E4" s="207"/>
      <c r="F4" s="207"/>
      <c r="G4" s="207"/>
      <c r="H4" s="207"/>
      <c r="I4" s="208"/>
      <c r="J4" s="201"/>
      <c r="R4" s="199" t="s">
        <v>24</v>
      </c>
      <c r="S4" s="200"/>
      <c r="T4" s="184" t="s">
        <v>40</v>
      </c>
      <c r="U4" s="185"/>
      <c r="V4" s="113" t="s">
        <v>49</v>
      </c>
      <c r="W4" s="114" t="s">
        <v>65</v>
      </c>
    </row>
    <row r="5" spans="1:23" s="12" customFormat="1" ht="66.75" customHeight="1" x14ac:dyDescent="0.25">
      <c r="A5" s="83" t="s">
        <v>48</v>
      </c>
      <c r="B5" s="172" t="s">
        <v>37</v>
      </c>
      <c r="C5" s="173"/>
      <c r="D5" s="174"/>
      <c r="E5" s="58" t="s">
        <v>30</v>
      </c>
      <c r="F5" s="202" t="s">
        <v>31</v>
      </c>
      <c r="G5" s="202"/>
      <c r="H5" s="58" t="s">
        <v>41</v>
      </c>
      <c r="I5" s="59" t="s">
        <v>47</v>
      </c>
      <c r="J5" s="201"/>
      <c r="R5" s="93" t="s">
        <v>25</v>
      </c>
      <c r="S5" s="97">
        <v>0.2</v>
      </c>
      <c r="T5" s="186"/>
      <c r="U5" s="187"/>
      <c r="V5" s="217"/>
      <c r="W5" s="109" t="s">
        <v>69</v>
      </c>
    </row>
    <row r="6" spans="1:23" s="12" customFormat="1" ht="45.6" customHeight="1" x14ac:dyDescent="0.25">
      <c r="A6" s="132" t="s">
        <v>3</v>
      </c>
      <c r="B6" s="60" t="s">
        <v>38</v>
      </c>
      <c r="C6" s="60" t="s">
        <v>64</v>
      </c>
      <c r="D6" s="60" t="s">
        <v>39</v>
      </c>
      <c r="E6" s="63"/>
      <c r="F6" s="64"/>
      <c r="G6" s="64"/>
      <c r="H6" s="64"/>
      <c r="I6" s="65"/>
      <c r="J6" s="201"/>
      <c r="R6" s="82" t="s">
        <v>43</v>
      </c>
      <c r="S6" s="98">
        <v>1</v>
      </c>
      <c r="T6" s="188"/>
      <c r="U6" s="189"/>
      <c r="V6" s="217"/>
      <c r="W6" s="109" t="s">
        <v>67</v>
      </c>
    </row>
    <row r="7" spans="1:23" s="12" customFormat="1" ht="45.6" customHeight="1" x14ac:dyDescent="0.25">
      <c r="A7" s="132"/>
      <c r="B7" s="69" t="s">
        <v>2</v>
      </c>
      <c r="C7" s="69"/>
      <c r="D7" s="70">
        <v>0</v>
      </c>
      <c r="E7" s="73">
        <v>0</v>
      </c>
      <c r="F7" s="134">
        <v>0</v>
      </c>
      <c r="G7" s="134"/>
      <c r="H7" s="115">
        <f>E7-F7</f>
        <v>0</v>
      </c>
      <c r="I7" s="71"/>
      <c r="J7" s="201"/>
      <c r="R7" s="82" t="s">
        <v>23</v>
      </c>
      <c r="S7" s="99">
        <f>Budget_COORD!S7-Budget_Partenariat!C27-Budget_Partenariat!C28</f>
        <v>100000</v>
      </c>
      <c r="T7" s="135">
        <f>IF(F7=0,F7,E7)</f>
        <v>0</v>
      </c>
      <c r="U7" s="136"/>
      <c r="V7" s="217"/>
      <c r="W7" s="109" t="s">
        <v>66</v>
      </c>
    </row>
    <row r="8" spans="1:23" s="12" customFormat="1" ht="45.6" customHeight="1" x14ac:dyDescent="0.25">
      <c r="A8" s="132"/>
      <c r="B8" s="69" t="s">
        <v>2</v>
      </c>
      <c r="C8" s="69"/>
      <c r="D8" s="70">
        <v>0</v>
      </c>
      <c r="E8" s="73">
        <v>0</v>
      </c>
      <c r="F8" s="134">
        <v>0</v>
      </c>
      <c r="G8" s="134"/>
      <c r="H8" s="115">
        <f t="shared" ref="H8:H11" si="0">E8-F8</f>
        <v>0</v>
      </c>
      <c r="I8" s="71"/>
      <c r="J8" s="201"/>
      <c r="R8" s="82" t="s">
        <v>42</v>
      </c>
      <c r="S8" s="98">
        <v>0</v>
      </c>
      <c r="T8" s="135">
        <f>IF(F8=0,F8,E8)</f>
        <v>0</v>
      </c>
      <c r="U8" s="136"/>
      <c r="V8" s="217"/>
      <c r="W8" s="109" t="s">
        <v>68</v>
      </c>
    </row>
    <row r="9" spans="1:23" s="12" customFormat="1" ht="45.6" customHeight="1" x14ac:dyDescent="0.25">
      <c r="A9" s="132"/>
      <c r="B9" s="69" t="s">
        <v>2</v>
      </c>
      <c r="C9" s="69"/>
      <c r="D9" s="70">
        <v>0</v>
      </c>
      <c r="E9" s="73">
        <v>0</v>
      </c>
      <c r="F9" s="134">
        <v>0</v>
      </c>
      <c r="G9" s="134"/>
      <c r="H9" s="115">
        <f t="shared" si="0"/>
        <v>0</v>
      </c>
      <c r="I9" s="71"/>
      <c r="J9" s="201"/>
      <c r="R9" s="55" t="s">
        <v>33</v>
      </c>
      <c r="S9" s="100">
        <f>F32*S8</f>
        <v>0</v>
      </c>
      <c r="T9" s="135">
        <f t="shared" ref="T9:T11" si="1">IF(F9=0,F9,E9)</f>
        <v>0</v>
      </c>
      <c r="U9" s="136"/>
      <c r="V9" s="217"/>
      <c r="W9" s="110"/>
    </row>
    <row r="10" spans="1:23" s="12" customFormat="1" ht="45.6" customHeight="1" x14ac:dyDescent="0.25">
      <c r="A10" s="132"/>
      <c r="B10" s="69" t="s">
        <v>2</v>
      </c>
      <c r="C10" s="69"/>
      <c r="D10" s="70">
        <v>0</v>
      </c>
      <c r="E10" s="73">
        <v>0</v>
      </c>
      <c r="F10" s="134">
        <v>0</v>
      </c>
      <c r="G10" s="134"/>
      <c r="H10" s="115">
        <f t="shared" si="0"/>
        <v>0</v>
      </c>
      <c r="I10" s="71"/>
      <c r="J10" s="201"/>
      <c r="R10" s="55" t="s">
        <v>34</v>
      </c>
      <c r="S10" s="100">
        <f>S7-F13-F14-F23</f>
        <v>100000</v>
      </c>
      <c r="T10" s="135">
        <f t="shared" si="1"/>
        <v>0</v>
      </c>
      <c r="U10" s="136"/>
      <c r="V10" s="217"/>
      <c r="W10" s="110"/>
    </row>
    <row r="11" spans="1:23" ht="50.1" customHeight="1" x14ac:dyDescent="0.25">
      <c r="A11" s="132"/>
      <c r="B11" s="72" t="s">
        <v>2</v>
      </c>
      <c r="C11" s="69"/>
      <c r="D11" s="70">
        <v>0</v>
      </c>
      <c r="E11" s="73">
        <v>0</v>
      </c>
      <c r="F11" s="134">
        <v>0</v>
      </c>
      <c r="G11" s="134"/>
      <c r="H11" s="115">
        <f t="shared" si="0"/>
        <v>0</v>
      </c>
      <c r="I11" s="74"/>
      <c r="J11" s="201"/>
      <c r="R11" s="55" t="s">
        <v>35</v>
      </c>
      <c r="S11" s="101">
        <f>IF(S10&gt;0,S10,0)</f>
        <v>100000</v>
      </c>
      <c r="T11" s="135">
        <f t="shared" si="1"/>
        <v>0</v>
      </c>
      <c r="U11" s="136"/>
      <c r="V11" s="218"/>
      <c r="W11" s="111"/>
    </row>
    <row r="12" spans="1:23" ht="60" customHeight="1" x14ac:dyDescent="0.25">
      <c r="A12" s="132"/>
      <c r="B12" s="138" t="s">
        <v>50</v>
      </c>
      <c r="C12" s="139"/>
      <c r="D12" s="86">
        <f>SUM(D7:D11)</f>
        <v>0</v>
      </c>
      <c r="E12" s="116">
        <f>SUM(E7:E11)</f>
        <v>0</v>
      </c>
      <c r="F12" s="203">
        <f>SUM(F7:G11)</f>
        <v>0</v>
      </c>
      <c r="G12" s="203"/>
      <c r="H12" s="61">
        <f>SUM(H7:H11)</f>
        <v>0</v>
      </c>
      <c r="I12" s="66"/>
      <c r="J12" s="201"/>
      <c r="R12" s="88" t="s">
        <v>26</v>
      </c>
      <c r="S12" s="102">
        <f>SUM(D7:D11)*65000</f>
        <v>0</v>
      </c>
      <c r="T12" s="220">
        <f>SUM(T7:U11)</f>
        <v>0</v>
      </c>
      <c r="U12" s="143"/>
      <c r="V12" s="94">
        <f>SUM(E6:E11)-F13</f>
        <v>0</v>
      </c>
      <c r="W12" s="111"/>
    </row>
    <row r="13" spans="1:23" ht="63.95" customHeight="1" thickBot="1" x14ac:dyDescent="0.3">
      <c r="A13" s="133"/>
      <c r="B13" s="129" t="s">
        <v>63</v>
      </c>
      <c r="C13" s="129"/>
      <c r="D13" s="129"/>
      <c r="E13" s="129"/>
      <c r="F13" s="209">
        <f>IF(S14&lt;S13,S14,S13)</f>
        <v>0</v>
      </c>
      <c r="G13" s="210"/>
      <c r="H13" s="210"/>
      <c r="I13" s="211"/>
      <c r="J13" s="201"/>
      <c r="R13" s="55" t="s">
        <v>51</v>
      </c>
      <c r="S13" s="87">
        <f>S7</f>
        <v>100000</v>
      </c>
      <c r="T13" s="220">
        <f>IF(F13&gt;0,T12,F13)</f>
        <v>0</v>
      </c>
      <c r="U13" s="143"/>
      <c r="V13" s="219"/>
      <c r="W13" s="111"/>
    </row>
    <row r="14" spans="1:23" ht="99.95" customHeight="1" thickBot="1" x14ac:dyDescent="0.3">
      <c r="A14" s="56" t="s">
        <v>11</v>
      </c>
      <c r="B14" s="140" t="s">
        <v>58</v>
      </c>
      <c r="C14" s="140"/>
      <c r="D14" s="140"/>
      <c r="E14" s="140"/>
      <c r="F14" s="193">
        <f>IF(S18&gt;S19,S19,S18)</f>
        <v>0</v>
      </c>
      <c r="G14" s="194"/>
      <c r="H14" s="194"/>
      <c r="I14" s="195"/>
      <c r="J14" s="201"/>
      <c r="R14" s="55" t="s">
        <v>52</v>
      </c>
      <c r="S14" s="103">
        <f>IF(F12&lt;S12,F12,S12)</f>
        <v>0</v>
      </c>
      <c r="T14" s="96"/>
      <c r="U14" s="67"/>
      <c r="V14" s="217"/>
      <c r="W14" s="111"/>
    </row>
    <row r="15" spans="1:23" ht="39.950000000000003" customHeight="1" x14ac:dyDescent="0.25">
      <c r="A15" s="167" t="s">
        <v>29</v>
      </c>
      <c r="B15" s="163" t="s">
        <v>2</v>
      </c>
      <c r="C15" s="163"/>
      <c r="D15" s="163"/>
      <c r="E15" s="75">
        <v>0</v>
      </c>
      <c r="F15" s="212">
        <v>0</v>
      </c>
      <c r="G15" s="212"/>
      <c r="H15" s="117">
        <f>E15-F15</f>
        <v>0</v>
      </c>
      <c r="I15" s="76"/>
      <c r="J15" s="201"/>
      <c r="R15" s="55" t="s">
        <v>32</v>
      </c>
      <c r="S15" s="104">
        <f>F22*S6</f>
        <v>0</v>
      </c>
      <c r="T15" s="135">
        <f>IF(F15=0,F15,E15)</f>
        <v>0</v>
      </c>
      <c r="U15" s="136"/>
      <c r="V15" s="217"/>
      <c r="W15" s="111"/>
    </row>
    <row r="16" spans="1:23" ht="39.950000000000003" customHeight="1" x14ac:dyDescent="0.25">
      <c r="A16" s="132"/>
      <c r="B16" s="131" t="s">
        <v>2</v>
      </c>
      <c r="C16" s="131"/>
      <c r="D16" s="131"/>
      <c r="E16" s="73">
        <v>0</v>
      </c>
      <c r="F16" s="134">
        <v>0</v>
      </c>
      <c r="G16" s="134"/>
      <c r="H16" s="115">
        <f t="shared" ref="H16:H21" si="2">E16-F16</f>
        <v>0</v>
      </c>
      <c r="I16" s="74"/>
      <c r="J16" s="201"/>
      <c r="R16" s="55" t="s">
        <v>53</v>
      </c>
      <c r="S16" s="104">
        <f>S7-F13-F14-S9</f>
        <v>100000</v>
      </c>
      <c r="T16" s="135">
        <f>IF(F16=0,F16,E16)</f>
        <v>0</v>
      </c>
      <c r="U16" s="136"/>
      <c r="V16" s="217"/>
      <c r="W16" s="111"/>
    </row>
    <row r="17" spans="1:23" ht="39.950000000000003" customHeight="1" x14ac:dyDescent="0.25">
      <c r="A17" s="132"/>
      <c r="B17" s="131" t="s">
        <v>2</v>
      </c>
      <c r="C17" s="131"/>
      <c r="D17" s="131"/>
      <c r="E17" s="73">
        <v>0</v>
      </c>
      <c r="F17" s="134">
        <v>0</v>
      </c>
      <c r="G17" s="134"/>
      <c r="H17" s="115">
        <f t="shared" si="2"/>
        <v>0</v>
      </c>
      <c r="I17" s="74"/>
      <c r="J17" s="201"/>
      <c r="R17" s="55" t="s">
        <v>32</v>
      </c>
      <c r="S17" s="101">
        <f>IF(S16&gt;0,S16,0)</f>
        <v>100000</v>
      </c>
      <c r="T17" s="135">
        <f t="shared" ref="T17:T21" si="3">IF(F17=0,F17,E17)</f>
        <v>0</v>
      </c>
      <c r="U17" s="136"/>
      <c r="V17" s="217"/>
      <c r="W17" s="111"/>
    </row>
    <row r="18" spans="1:23" ht="39.950000000000003" customHeight="1" x14ac:dyDescent="0.25">
      <c r="A18" s="132"/>
      <c r="B18" s="131" t="s">
        <v>2</v>
      </c>
      <c r="C18" s="131"/>
      <c r="D18" s="131"/>
      <c r="E18" s="73">
        <v>0</v>
      </c>
      <c r="F18" s="134">
        <v>0</v>
      </c>
      <c r="G18" s="134"/>
      <c r="H18" s="115">
        <f t="shared" si="2"/>
        <v>0</v>
      </c>
      <c r="I18" s="74"/>
      <c r="J18" s="201"/>
      <c r="R18" s="105" t="s">
        <v>55</v>
      </c>
      <c r="S18" s="104">
        <f>S7-F13</f>
        <v>100000</v>
      </c>
      <c r="T18" s="135">
        <f t="shared" si="3"/>
        <v>0</v>
      </c>
      <c r="U18" s="136"/>
      <c r="V18" s="217"/>
      <c r="W18" s="111"/>
    </row>
    <row r="19" spans="1:23" ht="39.950000000000003" customHeight="1" thickBot="1" x14ac:dyDescent="0.3">
      <c r="A19" s="132"/>
      <c r="B19" s="131" t="s">
        <v>2</v>
      </c>
      <c r="C19" s="131"/>
      <c r="D19" s="131"/>
      <c r="E19" s="73">
        <v>0</v>
      </c>
      <c r="F19" s="134">
        <v>0</v>
      </c>
      <c r="G19" s="134"/>
      <c r="H19" s="115">
        <f t="shared" si="2"/>
        <v>0</v>
      </c>
      <c r="I19" s="74"/>
      <c r="J19" s="201"/>
      <c r="R19" s="106" t="s">
        <v>56</v>
      </c>
      <c r="S19" s="107">
        <f>F13*S5</f>
        <v>0</v>
      </c>
      <c r="T19" s="135">
        <f t="shared" si="3"/>
        <v>0</v>
      </c>
      <c r="U19" s="136"/>
      <c r="V19" s="217"/>
      <c r="W19" s="111"/>
    </row>
    <row r="20" spans="1:23" ht="39.950000000000003" customHeight="1" x14ac:dyDescent="0.25">
      <c r="A20" s="132"/>
      <c r="B20" s="131" t="s">
        <v>2</v>
      </c>
      <c r="C20" s="131"/>
      <c r="D20" s="131"/>
      <c r="E20" s="73">
        <v>0</v>
      </c>
      <c r="F20" s="134">
        <v>0</v>
      </c>
      <c r="G20" s="134"/>
      <c r="H20" s="115">
        <f t="shared" si="2"/>
        <v>0</v>
      </c>
      <c r="I20" s="74"/>
      <c r="J20" s="201"/>
      <c r="R20" s="89"/>
      <c r="S20" s="90"/>
      <c r="T20" s="137">
        <f t="shared" si="3"/>
        <v>0</v>
      </c>
      <c r="U20" s="136"/>
      <c r="V20" s="217"/>
      <c r="W20" s="111"/>
    </row>
    <row r="21" spans="1:23" ht="39.950000000000003" customHeight="1" x14ac:dyDescent="0.25">
      <c r="A21" s="132"/>
      <c r="B21" s="131" t="s">
        <v>2</v>
      </c>
      <c r="C21" s="131"/>
      <c r="D21" s="131"/>
      <c r="E21" s="73">
        <v>0</v>
      </c>
      <c r="F21" s="134">
        <v>0</v>
      </c>
      <c r="G21" s="134"/>
      <c r="H21" s="115">
        <f t="shared" si="2"/>
        <v>0</v>
      </c>
      <c r="I21" s="74"/>
      <c r="J21" s="201"/>
      <c r="R21" s="91"/>
      <c r="S21" s="92"/>
      <c r="T21" s="137">
        <f t="shared" si="3"/>
        <v>0</v>
      </c>
      <c r="U21" s="136"/>
      <c r="V21" s="218"/>
      <c r="W21" s="111"/>
    </row>
    <row r="22" spans="1:23" ht="60" customHeight="1" x14ac:dyDescent="0.25">
      <c r="A22" s="132"/>
      <c r="B22" s="175" t="s">
        <v>50</v>
      </c>
      <c r="C22" s="176"/>
      <c r="D22" s="177"/>
      <c r="E22" s="57">
        <f>SUM(E15:E21)</f>
        <v>0</v>
      </c>
      <c r="F22" s="205">
        <f>SUM(F15:G21)</f>
        <v>0</v>
      </c>
      <c r="G22" s="205"/>
      <c r="H22" s="116">
        <f>SUM(H15:H21)</f>
        <v>0</v>
      </c>
      <c r="I22" s="81"/>
      <c r="J22" s="201"/>
      <c r="R22" s="221" t="s">
        <v>44</v>
      </c>
      <c r="S22" s="222"/>
      <c r="T22" s="142">
        <f>SUM(T15:U21)</f>
        <v>0</v>
      </c>
      <c r="U22" s="143"/>
      <c r="V22" s="94">
        <f>SUM(E15:E21)-F23</f>
        <v>0</v>
      </c>
      <c r="W22" s="111"/>
    </row>
    <row r="23" spans="1:23" ht="63.75" customHeight="1" thickBot="1" x14ac:dyDescent="0.3">
      <c r="A23" s="168"/>
      <c r="B23" s="130" t="s">
        <v>59</v>
      </c>
      <c r="C23" s="130"/>
      <c r="D23" s="130"/>
      <c r="E23" s="130"/>
      <c r="F23" s="196">
        <f>IF(F22&lt;S17,F22,S17)</f>
        <v>0</v>
      </c>
      <c r="G23" s="197"/>
      <c r="H23" s="197"/>
      <c r="I23" s="198"/>
      <c r="J23" s="201"/>
      <c r="N23" s="216"/>
      <c r="O23" s="216"/>
      <c r="P23" s="216"/>
      <c r="R23" s="221" t="s">
        <v>46</v>
      </c>
      <c r="S23" s="222"/>
      <c r="T23" s="142">
        <f>IF(F23&gt;0,T22,F23)</f>
        <v>0</v>
      </c>
      <c r="U23" s="143"/>
      <c r="V23" s="213"/>
      <c r="W23" s="111"/>
    </row>
    <row r="24" spans="1:23" ht="39.950000000000003" hidden="1" customHeight="1" x14ac:dyDescent="0.25">
      <c r="A24" s="167" t="s">
        <v>27</v>
      </c>
      <c r="B24" s="169" t="s">
        <v>2</v>
      </c>
      <c r="C24" s="169"/>
      <c r="D24" s="169"/>
      <c r="E24" s="77">
        <v>0</v>
      </c>
      <c r="F24" s="166">
        <v>0</v>
      </c>
      <c r="G24" s="166"/>
      <c r="H24" s="85">
        <f>E24-F24</f>
        <v>0</v>
      </c>
      <c r="I24" s="78"/>
      <c r="J24" s="201"/>
      <c r="R24" s="178"/>
      <c r="S24" s="179"/>
      <c r="T24" s="137">
        <f>IF(F24=0,F24,E24)</f>
        <v>0</v>
      </c>
      <c r="U24" s="136"/>
      <c r="V24" s="214"/>
      <c r="W24" s="111"/>
    </row>
    <row r="25" spans="1:23" ht="39.950000000000003" hidden="1" customHeight="1" x14ac:dyDescent="0.25">
      <c r="A25" s="132"/>
      <c r="B25" s="149" t="s">
        <v>2</v>
      </c>
      <c r="C25" s="149"/>
      <c r="D25" s="149"/>
      <c r="E25" s="79">
        <v>0</v>
      </c>
      <c r="F25" s="148">
        <v>0</v>
      </c>
      <c r="G25" s="148"/>
      <c r="H25" s="84">
        <f t="shared" ref="H25:H31" si="4">E25-F25</f>
        <v>0</v>
      </c>
      <c r="I25" s="71"/>
      <c r="J25" s="201"/>
      <c r="R25" s="180"/>
      <c r="S25" s="181"/>
      <c r="T25" s="137">
        <f t="shared" ref="T25:T31" si="5">IF(F25=0,F25,E25)</f>
        <v>0</v>
      </c>
      <c r="U25" s="136"/>
      <c r="V25" s="214"/>
      <c r="W25" s="111"/>
    </row>
    <row r="26" spans="1:23" ht="39.950000000000003" hidden="1" customHeight="1" x14ac:dyDescent="0.25">
      <c r="A26" s="132"/>
      <c r="B26" s="149" t="s">
        <v>2</v>
      </c>
      <c r="C26" s="149"/>
      <c r="D26" s="149"/>
      <c r="E26" s="79">
        <v>0</v>
      </c>
      <c r="F26" s="148">
        <v>0</v>
      </c>
      <c r="G26" s="148"/>
      <c r="H26" s="84">
        <f t="shared" si="4"/>
        <v>0</v>
      </c>
      <c r="I26" s="71"/>
      <c r="J26" s="201"/>
      <c r="R26" s="180"/>
      <c r="S26" s="181"/>
      <c r="T26" s="137">
        <f t="shared" si="5"/>
        <v>0</v>
      </c>
      <c r="U26" s="136"/>
      <c r="V26" s="214"/>
      <c r="W26" s="111"/>
    </row>
    <row r="27" spans="1:23" ht="39.950000000000003" hidden="1" customHeight="1" x14ac:dyDescent="0.25">
      <c r="A27" s="132"/>
      <c r="B27" s="149" t="s">
        <v>2</v>
      </c>
      <c r="C27" s="149"/>
      <c r="D27" s="149"/>
      <c r="E27" s="79">
        <v>0</v>
      </c>
      <c r="F27" s="148">
        <v>0</v>
      </c>
      <c r="G27" s="148"/>
      <c r="H27" s="84">
        <f t="shared" si="4"/>
        <v>0</v>
      </c>
      <c r="I27" s="71"/>
      <c r="J27" s="201"/>
      <c r="R27" s="180"/>
      <c r="S27" s="181"/>
      <c r="T27" s="137">
        <f t="shared" si="5"/>
        <v>0</v>
      </c>
      <c r="U27" s="136"/>
      <c r="V27" s="214"/>
      <c r="W27" s="111"/>
    </row>
    <row r="28" spans="1:23" ht="39.950000000000003" hidden="1" customHeight="1" x14ac:dyDescent="0.25">
      <c r="A28" s="132"/>
      <c r="B28" s="149" t="s">
        <v>2</v>
      </c>
      <c r="C28" s="149"/>
      <c r="D28" s="149"/>
      <c r="E28" s="79">
        <v>0</v>
      </c>
      <c r="F28" s="148">
        <v>0</v>
      </c>
      <c r="G28" s="148"/>
      <c r="H28" s="84">
        <f t="shared" si="4"/>
        <v>0</v>
      </c>
      <c r="I28" s="71"/>
      <c r="J28" s="201"/>
      <c r="R28" s="180"/>
      <c r="S28" s="181"/>
      <c r="T28" s="137">
        <f t="shared" si="5"/>
        <v>0</v>
      </c>
      <c r="U28" s="136"/>
      <c r="V28" s="214"/>
      <c r="W28" s="111"/>
    </row>
    <row r="29" spans="1:23" ht="39.950000000000003" hidden="1" customHeight="1" x14ac:dyDescent="0.25">
      <c r="A29" s="132"/>
      <c r="B29" s="149" t="s">
        <v>2</v>
      </c>
      <c r="C29" s="149"/>
      <c r="D29" s="149"/>
      <c r="E29" s="79">
        <v>0</v>
      </c>
      <c r="F29" s="148">
        <v>0</v>
      </c>
      <c r="G29" s="148"/>
      <c r="H29" s="84">
        <f t="shared" si="4"/>
        <v>0</v>
      </c>
      <c r="I29" s="71"/>
      <c r="J29" s="201"/>
      <c r="R29" s="180"/>
      <c r="S29" s="181"/>
      <c r="T29" s="137">
        <f t="shared" si="5"/>
        <v>0</v>
      </c>
      <c r="U29" s="136"/>
      <c r="V29" s="214"/>
      <c r="W29" s="111"/>
    </row>
    <row r="30" spans="1:23" ht="39.950000000000003" hidden="1" customHeight="1" x14ac:dyDescent="0.25">
      <c r="A30" s="132"/>
      <c r="B30" s="149" t="s">
        <v>2</v>
      </c>
      <c r="C30" s="149"/>
      <c r="D30" s="149"/>
      <c r="E30" s="79">
        <v>0</v>
      </c>
      <c r="F30" s="148">
        <v>0</v>
      </c>
      <c r="G30" s="148"/>
      <c r="H30" s="84">
        <f t="shared" si="4"/>
        <v>0</v>
      </c>
      <c r="I30" s="71"/>
      <c r="J30" s="201"/>
      <c r="R30" s="180"/>
      <c r="S30" s="181"/>
      <c r="T30" s="137">
        <f t="shared" si="5"/>
        <v>0</v>
      </c>
      <c r="U30" s="136"/>
      <c r="V30" s="214"/>
      <c r="W30" s="111"/>
    </row>
    <row r="31" spans="1:23" ht="39.950000000000003" hidden="1" customHeight="1" thickBot="1" x14ac:dyDescent="0.3">
      <c r="A31" s="132"/>
      <c r="B31" s="149" t="s">
        <v>2</v>
      </c>
      <c r="C31" s="149"/>
      <c r="D31" s="149"/>
      <c r="E31" s="79">
        <v>0</v>
      </c>
      <c r="F31" s="148">
        <v>0</v>
      </c>
      <c r="G31" s="148"/>
      <c r="H31" s="84">
        <f t="shared" si="4"/>
        <v>0</v>
      </c>
      <c r="I31" s="71"/>
      <c r="J31" s="201"/>
      <c r="R31" s="182"/>
      <c r="S31" s="183"/>
      <c r="T31" s="150">
        <f t="shared" si="5"/>
        <v>0</v>
      </c>
      <c r="U31" s="151"/>
      <c r="V31" s="215"/>
      <c r="W31" s="112"/>
    </row>
    <row r="32" spans="1:23" ht="60" hidden="1" customHeight="1" x14ac:dyDescent="0.25">
      <c r="A32" s="132"/>
      <c r="B32" s="175" t="s">
        <v>50</v>
      </c>
      <c r="C32" s="176"/>
      <c r="D32" s="177"/>
      <c r="E32" s="62">
        <f>SUM(E24:E31)</f>
        <v>0</v>
      </c>
      <c r="F32" s="204">
        <f>SUM(F24:G31)</f>
        <v>0</v>
      </c>
      <c r="G32" s="204"/>
      <c r="H32" s="80">
        <f>SUM(H24:H31)</f>
        <v>0</v>
      </c>
      <c r="I32" s="95">
        <f>F32*S8</f>
        <v>0</v>
      </c>
      <c r="J32" s="201"/>
      <c r="R32" s="223" t="s">
        <v>44</v>
      </c>
      <c r="S32" s="224"/>
      <c r="T32" s="146">
        <f>SUM(T24:U31)</f>
        <v>0</v>
      </c>
      <c r="U32" s="147"/>
      <c r="V32" s="108">
        <f>SUM(E24:E31)-F33</f>
        <v>0</v>
      </c>
      <c r="W32" s="44"/>
    </row>
    <row r="33" spans="1:23" ht="63.95" hidden="1" customHeight="1" thickBot="1" x14ac:dyDescent="0.3">
      <c r="A33" s="168"/>
      <c r="B33" s="141" t="s">
        <v>60</v>
      </c>
      <c r="C33" s="141"/>
      <c r="D33" s="141"/>
      <c r="E33" s="141"/>
      <c r="F33" s="196">
        <f>IF(I32&lt;S11,I32,S11)</f>
        <v>0</v>
      </c>
      <c r="G33" s="197"/>
      <c r="H33" s="197"/>
      <c r="I33" s="198"/>
      <c r="J33" s="201"/>
      <c r="N33" s="216"/>
      <c r="O33" s="216"/>
      <c r="P33" s="216"/>
      <c r="R33" s="225" t="s">
        <v>45</v>
      </c>
      <c r="S33" s="226"/>
      <c r="T33" s="144">
        <f>IF(F33&gt;0,T32,F33)</f>
        <v>0</v>
      </c>
      <c r="U33" s="145"/>
      <c r="V33" s="68"/>
      <c r="W33" s="44"/>
    </row>
    <row r="34" spans="1:23" s="3" customFormat="1" ht="50.1" customHeight="1" x14ac:dyDescent="0.25">
      <c r="A34" s="170" t="s">
        <v>71</v>
      </c>
      <c r="B34" s="171"/>
      <c r="C34" s="171"/>
      <c r="D34" s="171"/>
      <c r="E34" s="171"/>
      <c r="F34" s="190">
        <f>SUM(E15:E21)+SUM(E24:E31)+SUM(E7:E11)</f>
        <v>0</v>
      </c>
      <c r="G34" s="191"/>
      <c r="H34" s="191"/>
      <c r="I34" s="192"/>
      <c r="J34" s="201"/>
      <c r="R34" s="46"/>
      <c r="T34" s="45"/>
      <c r="U34" s="46"/>
      <c r="W34" s="46"/>
    </row>
    <row r="35" spans="1:23" s="3" customFormat="1" ht="50.1" hidden="1" customHeight="1" outlineLevel="1" x14ac:dyDescent="0.25">
      <c r="A35" s="164" t="s">
        <v>54</v>
      </c>
      <c r="B35" s="165"/>
      <c r="C35" s="165"/>
      <c r="D35" s="165"/>
      <c r="E35" s="165"/>
      <c r="F35" s="154">
        <f>F23+F14+F13+F33</f>
        <v>0</v>
      </c>
      <c r="G35" s="155"/>
      <c r="H35" s="155"/>
      <c r="I35" s="156"/>
      <c r="J35" s="201"/>
      <c r="R35" s="46"/>
      <c r="T35" s="45"/>
      <c r="U35" s="46"/>
      <c r="W35" s="46"/>
    </row>
    <row r="36" spans="1:23" s="3" customFormat="1" ht="50.1" hidden="1" customHeight="1" outlineLevel="1" x14ac:dyDescent="0.25">
      <c r="A36" s="160" t="s">
        <v>57</v>
      </c>
      <c r="B36" s="161"/>
      <c r="C36" s="161"/>
      <c r="D36" s="161"/>
      <c r="E36" s="162"/>
      <c r="F36" s="154">
        <f>V12+V22+V32</f>
        <v>0</v>
      </c>
      <c r="G36" s="155"/>
      <c r="H36" s="155"/>
      <c r="I36" s="156"/>
      <c r="J36" s="201"/>
      <c r="R36" s="46"/>
      <c r="T36" s="45"/>
      <c r="U36" s="46"/>
      <c r="W36" s="46"/>
    </row>
    <row r="37" spans="1:23" s="3" customFormat="1" ht="59.25" customHeight="1" collapsed="1" x14ac:dyDescent="0.25">
      <c r="A37" s="164" t="s">
        <v>62</v>
      </c>
      <c r="B37" s="165"/>
      <c r="C37" s="165"/>
      <c r="D37" s="165"/>
      <c r="E37" s="165"/>
      <c r="F37" s="154">
        <f>T13+T23+T33</f>
        <v>0</v>
      </c>
      <c r="G37" s="155"/>
      <c r="H37" s="155"/>
      <c r="I37" s="156"/>
      <c r="J37" s="201"/>
      <c r="R37" s="46"/>
      <c r="T37" s="45"/>
      <c r="U37" s="46"/>
      <c r="W37" s="46"/>
    </row>
    <row r="38" spans="1:23" ht="66.75" customHeight="1" thickBot="1" x14ac:dyDescent="0.3">
      <c r="A38" s="152" t="s">
        <v>28</v>
      </c>
      <c r="B38" s="153"/>
      <c r="C38" s="153"/>
      <c r="D38" s="153"/>
      <c r="E38" s="153"/>
      <c r="F38" s="157">
        <f>IF(F35&lt;S7,F35,S7)</f>
        <v>0</v>
      </c>
      <c r="G38" s="158"/>
      <c r="H38" s="158"/>
      <c r="I38" s="159"/>
      <c r="J38" s="201"/>
      <c r="R38" s="44"/>
      <c r="T38" s="44"/>
      <c r="U38" s="44"/>
      <c r="W38" s="44"/>
    </row>
    <row r="39" spans="1:23" ht="30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2"/>
      <c r="R39" s="44"/>
      <c r="T39" s="44"/>
      <c r="U39" s="44"/>
      <c r="W39" s="44"/>
    </row>
    <row r="40" spans="1:23" ht="35.1" customHeight="1" x14ac:dyDescent="0.25"/>
    <row r="41" spans="1:23" ht="35.1" customHeight="1" x14ac:dyDescent="0.25"/>
    <row r="42" spans="1:23" ht="35.1" customHeight="1" x14ac:dyDescent="0.25"/>
    <row r="43" spans="1:23" ht="35.1" customHeight="1" x14ac:dyDescent="0.25"/>
    <row r="44" spans="1:23" ht="35.1" customHeight="1" x14ac:dyDescent="0.25"/>
    <row r="45" spans="1:23" ht="35.1" customHeight="1" x14ac:dyDescent="0.25"/>
    <row r="46" spans="1:23" ht="41.45" customHeight="1" x14ac:dyDescent="0.25"/>
  </sheetData>
  <sheetProtection algorithmName="SHA-512" hashValue="Xm0b6MNxlrQHur2RcGsycef771ppXxcGV5l1DHFisQplqVl2ssrGhvh0BokDtIHuZHEq7P2A3vl56Yz6nKQOoA==" saltValue="MbwMQROz9100pIL7NxNCEg==" spinCount="100000" sheet="1" formatCells="0" formatColumns="0" formatRows="0" insertColumns="0" insertRows="0" insertHyperlinks="0" deleteColumns="0" deleteRows="0" sort="0" autoFilter="0" pivotTables="0"/>
  <dataConsolidate/>
  <mergeCells count="107">
    <mergeCell ref="V5:V11"/>
    <mergeCell ref="A6:A13"/>
    <mergeCell ref="F7:G7"/>
    <mergeCell ref="T7:U7"/>
    <mergeCell ref="F8:G8"/>
    <mergeCell ref="T8:U8"/>
    <mergeCell ref="F9:G9"/>
    <mergeCell ref="T9:U9"/>
    <mergeCell ref="F10:G10"/>
    <mergeCell ref="T10:U10"/>
    <mergeCell ref="J4:J38"/>
    <mergeCell ref="R4:S4"/>
    <mergeCell ref="T4:U4"/>
    <mergeCell ref="B5:D5"/>
    <mergeCell ref="F5:G5"/>
    <mergeCell ref="T5:U6"/>
    <mergeCell ref="F11:G11"/>
    <mergeCell ref="T11:U11"/>
    <mergeCell ref="B12:C12"/>
    <mergeCell ref="T12:U12"/>
    <mergeCell ref="B13:E13"/>
    <mergeCell ref="F13:I13"/>
    <mergeCell ref="T13:U13"/>
    <mergeCell ref="V13:V21"/>
    <mergeCell ref="B14:E14"/>
    <mergeCell ref="F14:I14"/>
    <mergeCell ref="B18:D18"/>
    <mergeCell ref="F18:G18"/>
    <mergeCell ref="T18:U18"/>
    <mergeCell ref="B19:D19"/>
    <mergeCell ref="F19:G19"/>
    <mergeCell ref="T19:U19"/>
    <mergeCell ref="B20:D20"/>
    <mergeCell ref="F20:G20"/>
    <mergeCell ref="T20:U20"/>
    <mergeCell ref="A15:A23"/>
    <mergeCell ref="B15:D15"/>
    <mergeCell ref="F15:G15"/>
    <mergeCell ref="T15:U15"/>
    <mergeCell ref="B16:D16"/>
    <mergeCell ref="F16:G16"/>
    <mergeCell ref="T16:U16"/>
    <mergeCell ref="B17:D17"/>
    <mergeCell ref="F17:G17"/>
    <mergeCell ref="T17:U17"/>
    <mergeCell ref="N23:P23"/>
    <mergeCell ref="R23:S23"/>
    <mergeCell ref="T23:U23"/>
    <mergeCell ref="V23:V31"/>
    <mergeCell ref="T26:U26"/>
    <mergeCell ref="B27:D27"/>
    <mergeCell ref="F27:G27"/>
    <mergeCell ref="T27:U27"/>
    <mergeCell ref="B21:D21"/>
    <mergeCell ref="F21:G21"/>
    <mergeCell ref="T21:U21"/>
    <mergeCell ref="B22:D22"/>
    <mergeCell ref="F22:G22"/>
    <mergeCell ref="R22:S22"/>
    <mergeCell ref="T22:U22"/>
    <mergeCell ref="T28:U28"/>
    <mergeCell ref="B29:D29"/>
    <mergeCell ref="F29:G29"/>
    <mergeCell ref="T29:U29"/>
    <mergeCell ref="F33:I33"/>
    <mergeCell ref="N33:P33"/>
    <mergeCell ref="R33:S33"/>
    <mergeCell ref="T33:U33"/>
    <mergeCell ref="B30:D30"/>
    <mergeCell ref="F30:G30"/>
    <mergeCell ref="T30:U30"/>
    <mergeCell ref="B31:D31"/>
    <mergeCell ref="F31:G31"/>
    <mergeCell ref="T31:U31"/>
    <mergeCell ref="R24:S31"/>
    <mergeCell ref="T24:U24"/>
    <mergeCell ref="B25:D25"/>
    <mergeCell ref="F25:G25"/>
    <mergeCell ref="T25:U25"/>
    <mergeCell ref="B26:D26"/>
    <mergeCell ref="F26:G26"/>
    <mergeCell ref="R32:S32"/>
    <mergeCell ref="T32:U32"/>
    <mergeCell ref="A37:E37"/>
    <mergeCell ref="F37:I37"/>
    <mergeCell ref="A38:E38"/>
    <mergeCell ref="F38:I38"/>
    <mergeCell ref="B1:C1"/>
    <mergeCell ref="B2:C2"/>
    <mergeCell ref="A34:E34"/>
    <mergeCell ref="F34:I34"/>
    <mergeCell ref="A35:E35"/>
    <mergeCell ref="F35:I35"/>
    <mergeCell ref="A36:E36"/>
    <mergeCell ref="F36:I36"/>
    <mergeCell ref="B32:D32"/>
    <mergeCell ref="F32:G32"/>
    <mergeCell ref="B28:D28"/>
    <mergeCell ref="F28:G28"/>
    <mergeCell ref="B23:E23"/>
    <mergeCell ref="F23:I23"/>
    <mergeCell ref="F12:G12"/>
    <mergeCell ref="A4:I4"/>
    <mergeCell ref="A24:A33"/>
    <mergeCell ref="B24:D24"/>
    <mergeCell ref="F24:G24"/>
    <mergeCell ref="B33:E33"/>
  </mergeCells>
  <conditionalFormatting sqref="F12:G12">
    <cfRule type="cellIs" dxfId="10" priority="4" operator="greaterThan">
      <formula>$F$13</formula>
    </cfRule>
  </conditionalFormatting>
  <conditionalFormatting sqref="F22:G22">
    <cfRule type="cellIs" dxfId="9" priority="5" operator="greaterThan">
      <formula>$F$23</formula>
    </cfRule>
  </conditionalFormatting>
  <conditionalFormatting sqref="F32:G32">
    <cfRule type="cellIs" dxfId="8" priority="6" operator="greaterThan">
      <formula>$F$33</formula>
    </cfRule>
  </conditionalFormatting>
  <conditionalFormatting sqref="H7:H11">
    <cfRule type="cellIs" dxfId="7" priority="2" operator="lessThan">
      <formula>0</formula>
    </cfRule>
  </conditionalFormatting>
  <conditionalFormatting sqref="H12">
    <cfRule type="cellIs" dxfId="6" priority="9" operator="lessThan">
      <formula>$V$12</formula>
    </cfRule>
  </conditionalFormatting>
  <conditionalFormatting sqref="H15:H21">
    <cfRule type="cellIs" dxfId="5" priority="3" operator="lessThan">
      <formula>0</formula>
    </cfRule>
  </conditionalFormatting>
  <conditionalFormatting sqref="H22">
    <cfRule type="cellIs" dxfId="4" priority="7" operator="lessThan">
      <formula>$V$22</formula>
    </cfRule>
  </conditionalFormatting>
  <conditionalFormatting sqref="H24:H31">
    <cfRule type="cellIs" dxfId="3" priority="1" operator="lessThan">
      <formula>0</formula>
    </cfRule>
  </conditionalFormatting>
  <conditionalFormatting sqref="H32">
    <cfRule type="cellIs" dxfId="2" priority="8" operator="lessThan">
      <formula>$V$32</formula>
    </cfRule>
  </conditionalFormatting>
  <dataValidations count="6">
    <dataValidation type="list" allowBlank="1" showInputMessage="1" showErrorMessage="1" sqref="C7:C11" xr:uid="{CAF51E2F-DA05-49B8-AEDF-623F9C29A191}">
      <formula1>$W$5:$W$8</formula1>
    </dataValidation>
    <dataValidation allowBlank="1" showInputMessage="1" showErrorMessage="1" prompt="Si la cellule est en rouge, cela signifie que le montant total des dépenses n'est pas renseigné ou de manière incorrecte" sqref="H7:H11 H24:H31 H15:H21" xr:uid="{3A18FBE1-9CB9-4D1B-8031-AC8F6065FEBC}"/>
    <dataValidation allowBlank="1" showInputMessage="1" showErrorMessage="1" prompt="Si la cellule est en rouge, cela signifie que le montant du subside demandé est supérieur au montant éligible (cf. montant du subside ci-dessous) " sqref="F32:G32 F22:G22 F12:G12" xr:uid="{49189AAE-083C-4E65-9E70-F1AA5AE6B272}"/>
    <dataValidation allowBlank="1" showInputMessage="1" showErrorMessage="1" prompt="Si la cellule est en rouge, cela signifie que la quote-part des autres financement par rapport au subside est à revoir à la hausse (cf. montant du subside ci-dessous)" sqref="H12 H32 H22" xr:uid="{E60275E2-E8D4-495E-B8B0-4D723DE58031}"/>
    <dataValidation allowBlank="1" showInputMessage="1" showErrorMessage="1" prompt="veuilez mentionner ici l'Equivalent Temps Plein (donnée comprise entre 0,1 et 1)) qui sera mobilisé pour la mise en oeuvre du projet dans le cadre de la fonction renseignée. " sqref="D7:D11" xr:uid="{F0B57111-B019-414D-BEEA-D55F9FF8059B}"/>
    <dataValidation allowBlank="1" showInputMessage="1" showErrorMessage="1" prompt="Veuillez précisez ici l'objet de la dépense " sqref="B15:D15 B24:D24" xr:uid="{B53F03A5-DF99-4681-8A6C-D36DC13BA15C}"/>
  </dataValidations>
  <pageMargins left="0.23622047244094491" right="0.23622047244094491" top="0.74803149606299213" bottom="0.74803149606299213" header="0.31496062992125984" footer="0.31496062992125984"/>
  <pageSetup scale="44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7"/>
  <sheetViews>
    <sheetView showGridLines="0" topLeftCell="A18" zoomScale="80" zoomScaleNormal="80" zoomScalePageLayoutView="85" workbookViewId="0">
      <selection activeCell="A32" sqref="A32:XFD34"/>
    </sheetView>
  </sheetViews>
  <sheetFormatPr baseColWidth="10" defaultColWidth="1.140625" defaultRowHeight="15" outlineLevelCol="1" x14ac:dyDescent="0.25"/>
  <cols>
    <col min="1" max="1" width="5.7109375" style="6" customWidth="1"/>
    <col min="2" max="2" width="30.7109375" customWidth="1"/>
    <col min="3" max="3" width="15.7109375" customWidth="1"/>
    <col min="4" max="4" width="23" customWidth="1"/>
    <col min="5" max="5" width="42.28515625" customWidth="1"/>
    <col min="6" max="6" width="33.28515625" customWidth="1"/>
    <col min="7" max="7" width="14.7109375" customWidth="1"/>
    <col min="10" max="10" width="28.85546875" customWidth="1"/>
    <col min="12" max="12" width="15.42578125" customWidth="1"/>
    <col min="13" max="13" width="17.28515625" customWidth="1"/>
    <col min="14" max="15" width="18.140625" customWidth="1"/>
    <col min="16" max="16" width="15.42578125" customWidth="1"/>
    <col min="17" max="23" width="6.85546875" customWidth="1"/>
    <col min="24" max="24" width="18.85546875" hidden="1" customWidth="1" outlineLevel="1"/>
    <col min="25" max="25" width="9.85546875" hidden="1" customWidth="1" outlineLevel="1"/>
    <col min="26" max="26" width="16.85546875" hidden="1" customWidth="1" outlineLevel="1"/>
    <col min="27" max="27" width="6.85546875" customWidth="1" collapsed="1"/>
  </cols>
  <sheetData>
    <row r="1" spans="1:26" s="10" customFormat="1" ht="23.1" customHeight="1" thickBot="1" x14ac:dyDescent="0.25">
      <c r="A1" s="9"/>
      <c r="B1" s="236" t="s">
        <v>22</v>
      </c>
      <c r="C1" s="237"/>
      <c r="D1" s="237"/>
      <c r="E1" s="238"/>
    </row>
    <row r="2" spans="1:26" s="10" customFormat="1" ht="23.1" customHeight="1" thickBot="1" x14ac:dyDescent="0.25">
      <c r="A2" s="9"/>
      <c r="B2" s="239"/>
      <c r="C2" s="240"/>
      <c r="D2" s="240"/>
      <c r="E2" s="241"/>
      <c r="X2" s="234" t="s">
        <v>73</v>
      </c>
      <c r="Y2" s="235"/>
      <c r="Z2" s="120">
        <v>100000</v>
      </c>
    </row>
    <row r="3" spans="1:26" s="10" customFormat="1" ht="23.1" customHeight="1" thickBot="1" x14ac:dyDescent="0.25">
      <c r="A3" s="9"/>
      <c r="B3" s="242"/>
      <c r="C3" s="243"/>
      <c r="D3" s="243"/>
      <c r="E3" s="244"/>
    </row>
    <row r="4" spans="1:26" s="10" customFormat="1" ht="30" customHeight="1" thickBot="1" x14ac:dyDescent="0.25">
      <c r="A4" s="9"/>
      <c r="B4" s="11"/>
    </row>
    <row r="5" spans="1:26" ht="35.1" customHeight="1" x14ac:dyDescent="0.25">
      <c r="B5" s="249" t="s">
        <v>21</v>
      </c>
      <c r="C5" s="250"/>
      <c r="D5" s="250"/>
      <c r="E5" s="251"/>
    </row>
    <row r="6" spans="1:26" s="12" customFormat="1" ht="45.6" customHeight="1" x14ac:dyDescent="0.25">
      <c r="A6" s="7"/>
      <c r="B6" s="40" t="s">
        <v>0</v>
      </c>
      <c r="C6" s="248" t="s">
        <v>5</v>
      </c>
      <c r="D6" s="248"/>
      <c r="E6" s="41" t="s">
        <v>72</v>
      </c>
      <c r="F6"/>
    </row>
    <row r="7" spans="1:26" ht="30" customHeight="1" x14ac:dyDescent="0.25">
      <c r="B7" s="246" t="s">
        <v>3</v>
      </c>
      <c r="C7" s="245">
        <f>Budget_COORD!B1</f>
        <v>0</v>
      </c>
      <c r="D7" s="245"/>
      <c r="E7" s="43">
        <f>Budget_COORD!F13</f>
        <v>0</v>
      </c>
    </row>
    <row r="8" spans="1:26" ht="30" customHeight="1" x14ac:dyDescent="0.25">
      <c r="B8" s="246"/>
      <c r="C8" s="245">
        <f>Budget_P1!B1</f>
        <v>0</v>
      </c>
      <c r="D8" s="245"/>
      <c r="E8" s="43">
        <f>Budget_P1!F13</f>
        <v>0</v>
      </c>
    </row>
    <row r="9" spans="1:26" ht="30" customHeight="1" x14ac:dyDescent="0.25">
      <c r="B9" s="246"/>
      <c r="C9" s="245">
        <f>Budget_P2!B1</f>
        <v>0</v>
      </c>
      <c r="D9" s="245"/>
      <c r="E9" s="43">
        <f>Budget_P2!F13</f>
        <v>0</v>
      </c>
    </row>
    <row r="10" spans="1:26" ht="30" customHeight="1" x14ac:dyDescent="0.25">
      <c r="B10" s="246"/>
      <c r="C10" s="247" t="s">
        <v>4</v>
      </c>
      <c r="D10" s="247"/>
      <c r="E10" s="16">
        <f>SUM(E7:E9)</f>
        <v>0</v>
      </c>
    </row>
    <row r="11" spans="1:26" ht="30" customHeight="1" x14ac:dyDescent="0.25">
      <c r="B11" s="246" t="s">
        <v>11</v>
      </c>
      <c r="C11" s="245">
        <f>Budget_COORD!B1</f>
        <v>0</v>
      </c>
      <c r="D11" s="245"/>
      <c r="E11" s="15">
        <f>Budget_COORD!F14</f>
        <v>0</v>
      </c>
    </row>
    <row r="12" spans="1:26" ht="30" customHeight="1" x14ac:dyDescent="0.25">
      <c r="B12" s="246"/>
      <c r="C12" s="245">
        <f>Budget_P1!B1</f>
        <v>0</v>
      </c>
      <c r="D12" s="245"/>
      <c r="E12" s="15">
        <f>Budget_P1!F14</f>
        <v>0</v>
      </c>
    </row>
    <row r="13" spans="1:26" ht="30" customHeight="1" x14ac:dyDescent="0.25">
      <c r="B13" s="246"/>
      <c r="C13" s="245">
        <f>Budget_P2!B1</f>
        <v>0</v>
      </c>
      <c r="D13" s="245"/>
      <c r="E13" s="15">
        <f>Budget_P2!F14</f>
        <v>0</v>
      </c>
    </row>
    <row r="14" spans="1:26" ht="30" customHeight="1" x14ac:dyDescent="0.25">
      <c r="B14" s="246"/>
      <c r="C14" s="247" t="s">
        <v>4</v>
      </c>
      <c r="D14" s="247"/>
      <c r="E14" s="16">
        <f>SUM(E11:E13)</f>
        <v>0</v>
      </c>
    </row>
    <row r="15" spans="1:26" ht="30" customHeight="1" x14ac:dyDescent="0.25">
      <c r="B15" s="246" t="s">
        <v>29</v>
      </c>
      <c r="C15" s="245">
        <f>Budget_COORD!B1</f>
        <v>0</v>
      </c>
      <c r="D15" s="245"/>
      <c r="E15" s="15">
        <f>Budget_COORD!F23</f>
        <v>0</v>
      </c>
    </row>
    <row r="16" spans="1:26" ht="30" customHeight="1" x14ac:dyDescent="0.25">
      <c r="B16" s="246"/>
      <c r="C16" s="245">
        <f>Budget_P1!B1</f>
        <v>0</v>
      </c>
      <c r="D16" s="245"/>
      <c r="E16" s="15">
        <f>Budget_P1!F23</f>
        <v>0</v>
      </c>
    </row>
    <row r="17" spans="1:11" ht="30" customHeight="1" x14ac:dyDescent="0.25">
      <c r="B17" s="246"/>
      <c r="C17" s="245">
        <f>Budget_P2!B1</f>
        <v>0</v>
      </c>
      <c r="D17" s="245"/>
      <c r="E17" s="15">
        <f>Budget_P2!F33</f>
        <v>0</v>
      </c>
    </row>
    <row r="18" spans="1:11" ht="30" customHeight="1" x14ac:dyDescent="0.25">
      <c r="B18" s="246"/>
      <c r="C18" s="247" t="s">
        <v>4</v>
      </c>
      <c r="D18" s="247"/>
      <c r="E18" s="16">
        <f>SUM(E15:E17)</f>
        <v>0</v>
      </c>
    </row>
    <row r="19" spans="1:11" ht="30" customHeight="1" x14ac:dyDescent="0.25">
      <c r="B19" s="254" t="s">
        <v>12</v>
      </c>
      <c r="C19" s="245">
        <f>Budget_COORD!B1</f>
        <v>0</v>
      </c>
      <c r="D19" s="245"/>
      <c r="E19" s="15">
        <f>Budget_COORD!F33</f>
        <v>0</v>
      </c>
    </row>
    <row r="20" spans="1:11" ht="30" customHeight="1" x14ac:dyDescent="0.25">
      <c r="B20" s="255"/>
      <c r="C20" s="245">
        <f>Budget_P1!B1</f>
        <v>0</v>
      </c>
      <c r="D20" s="245"/>
      <c r="E20" s="15">
        <f>Budget_P1!F33</f>
        <v>0</v>
      </c>
    </row>
    <row r="21" spans="1:11" ht="30" customHeight="1" x14ac:dyDescent="0.25">
      <c r="B21" s="256"/>
      <c r="C21" s="245">
        <f>Budget_P2!B1</f>
        <v>0</v>
      </c>
      <c r="D21" s="245"/>
      <c r="E21" s="15">
        <f>Budget_P2!F33</f>
        <v>0</v>
      </c>
    </row>
    <row r="22" spans="1:11" ht="30" customHeight="1" x14ac:dyDescent="0.25">
      <c r="B22" s="52"/>
      <c r="C22" s="247" t="s">
        <v>4</v>
      </c>
      <c r="D22" s="247"/>
      <c r="E22" s="16">
        <f>SUM(E19:E21)</f>
        <v>0</v>
      </c>
    </row>
    <row r="23" spans="1:11" s="3" customFormat="1" ht="30" customHeight="1" thickBot="1" x14ac:dyDescent="0.3">
      <c r="A23" s="8"/>
      <c r="B23" s="252" t="s">
        <v>50</v>
      </c>
      <c r="C23" s="253"/>
      <c r="D23" s="253"/>
      <c r="E23" s="17">
        <f>E18+E14+E10+E22</f>
        <v>0</v>
      </c>
      <c r="F23"/>
      <c r="G23"/>
      <c r="H23"/>
      <c r="I23"/>
      <c r="J23"/>
      <c r="K23"/>
    </row>
    <row r="24" spans="1:11" s="3" customFormat="1" ht="30" customHeight="1" thickBot="1" x14ac:dyDescent="0.3">
      <c r="A24" s="8"/>
      <c r="B24" s="47"/>
      <c r="C24" s="47"/>
      <c r="D24" s="47"/>
      <c r="E24" s="42"/>
      <c r="F24"/>
      <c r="G24"/>
      <c r="H24"/>
      <c r="I24"/>
      <c r="J24"/>
      <c r="K24"/>
    </row>
    <row r="25" spans="1:11" s="50" customFormat="1" ht="82.5" customHeight="1" x14ac:dyDescent="0.25">
      <c r="A25" s="51"/>
      <c r="B25" s="48" t="s">
        <v>14</v>
      </c>
      <c r="C25" s="261">
        <f>IF(E23&lt;Z2,E23,Z2)</f>
        <v>0</v>
      </c>
      <c r="D25" s="261"/>
      <c r="E25" s="262"/>
      <c r="F25"/>
    </row>
    <row r="26" spans="1:11" s="3" customFormat="1" ht="60.75" customHeight="1" x14ac:dyDescent="0.25">
      <c r="A26" s="8"/>
      <c r="B26" s="263" t="s">
        <v>20</v>
      </c>
      <c r="C26" s="264"/>
      <c r="D26" s="264"/>
      <c r="E26" s="265"/>
      <c r="F26"/>
      <c r="G26"/>
      <c r="H26"/>
      <c r="I26"/>
      <c r="J26"/>
      <c r="K26"/>
    </row>
    <row r="27" spans="1:11" s="3" customFormat="1" ht="45" customHeight="1" x14ac:dyDescent="0.25">
      <c r="A27" s="8"/>
      <c r="B27" s="53">
        <f>Budget_COORD!B1</f>
        <v>0</v>
      </c>
      <c r="C27" s="257">
        <f>Budget_COORD!F38</f>
        <v>0</v>
      </c>
      <c r="D27" s="257"/>
      <c r="E27" s="258"/>
      <c r="F27"/>
      <c r="G27"/>
      <c r="H27"/>
      <c r="I27"/>
      <c r="J27"/>
      <c r="K27"/>
    </row>
    <row r="28" spans="1:11" s="3" customFormat="1" ht="45" customHeight="1" x14ac:dyDescent="0.25">
      <c r="A28" s="8"/>
      <c r="B28" s="53">
        <f>Budget_P1!B1</f>
        <v>0</v>
      </c>
      <c r="C28" s="257">
        <f>Budget_P1!F38</f>
        <v>0</v>
      </c>
      <c r="D28" s="257"/>
      <c r="E28" s="258"/>
      <c r="F28"/>
      <c r="G28"/>
      <c r="H28"/>
      <c r="I28"/>
      <c r="J28"/>
      <c r="K28"/>
    </row>
    <row r="29" spans="1:11" s="3" customFormat="1" ht="45" customHeight="1" thickBot="1" x14ac:dyDescent="0.3">
      <c r="A29" s="8"/>
      <c r="B29" s="53">
        <f>Budget_P2!B1</f>
        <v>0</v>
      </c>
      <c r="C29" s="257">
        <f>Budget_P2!F38</f>
        <v>0</v>
      </c>
      <c r="D29" s="257"/>
      <c r="E29" s="258"/>
      <c r="F29"/>
      <c r="G29"/>
      <c r="H29"/>
      <c r="I29"/>
      <c r="J29"/>
      <c r="K29"/>
    </row>
    <row r="30" spans="1:11" s="3" customFormat="1" ht="60.75" customHeight="1" thickBot="1" x14ac:dyDescent="0.3">
      <c r="A30" s="8"/>
      <c r="B30" s="49" t="s">
        <v>13</v>
      </c>
      <c r="C30" s="259">
        <f>SUM(C27:D29)</f>
        <v>0</v>
      </c>
      <c r="D30" s="259"/>
      <c r="E30" s="260"/>
      <c r="F30" s="54" t="str">
        <f>IF(C30&lt;=C25,"OK avec plafond du subside","NOK avec plafond du subside - répartition à revoir")</f>
        <v>OK avec plafond du subside</v>
      </c>
      <c r="G30"/>
      <c r="H30"/>
      <c r="I30"/>
      <c r="J30"/>
      <c r="K30"/>
    </row>
    <row r="31" spans="1:11" ht="30" customHeight="1" x14ac:dyDescent="0.25">
      <c r="B31" s="14"/>
      <c r="C31" s="14"/>
      <c r="D31" s="14"/>
      <c r="E31" s="13"/>
    </row>
    <row r="32" spans="1:11" ht="30" customHeight="1" x14ac:dyDescent="0.25">
      <c r="B32" s="4"/>
      <c r="C32" s="4"/>
      <c r="D32" s="4"/>
      <c r="F32" s="12"/>
    </row>
    <row r="33" spans="1:18" s="3" customFormat="1" ht="30" customHeight="1" x14ac:dyDescent="0.25">
      <c r="A33" s="8"/>
      <c r="B33"/>
      <c r="C33"/>
      <c r="D33"/>
      <c r="E33"/>
      <c r="F33" s="5"/>
      <c r="G33"/>
      <c r="H33"/>
      <c r="I33"/>
      <c r="J33"/>
      <c r="K33"/>
      <c r="L33"/>
      <c r="M33"/>
    </row>
    <row r="34" spans="1:18" ht="30" customHeight="1" x14ac:dyDescent="0.3">
      <c r="F34" s="2"/>
      <c r="N34" s="2"/>
      <c r="O34" s="1"/>
      <c r="P34" s="2"/>
      <c r="Q34" s="2"/>
      <c r="R34" s="2"/>
    </row>
    <row r="35" spans="1:18" ht="30" customHeight="1" x14ac:dyDescent="0.25"/>
    <row r="36" spans="1:18" s="3" customFormat="1" ht="35.1" customHeight="1" x14ac:dyDescent="0.25">
      <c r="A36" s="8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35.1" customHeight="1" x14ac:dyDescent="0.25">
      <c r="F37" s="3"/>
      <c r="N37" s="3"/>
      <c r="O37" s="3"/>
      <c r="P37" s="3"/>
      <c r="Q37" s="3"/>
      <c r="R37" s="3"/>
    </row>
    <row r="38" spans="1:18" ht="35.1" customHeight="1" x14ac:dyDescent="0.25"/>
    <row r="39" spans="1:18" ht="35.1" customHeight="1" x14ac:dyDescent="0.25"/>
    <row r="40" spans="1:18" ht="35.1" customHeight="1" x14ac:dyDescent="0.25">
      <c r="A40"/>
    </row>
    <row r="41" spans="1:18" ht="35.1" customHeight="1" x14ac:dyDescent="0.25">
      <c r="A41"/>
    </row>
    <row r="42" spans="1:18" ht="35.1" customHeight="1" x14ac:dyDescent="0.25">
      <c r="A42"/>
    </row>
    <row r="43" spans="1:18" ht="35.1" customHeight="1" x14ac:dyDescent="0.25">
      <c r="A43"/>
    </row>
    <row r="44" spans="1:18" ht="35.1" customHeight="1" x14ac:dyDescent="0.25">
      <c r="A44"/>
    </row>
    <row r="45" spans="1:18" ht="35.1" customHeight="1" x14ac:dyDescent="0.25">
      <c r="A45"/>
    </row>
    <row r="46" spans="1:18" ht="35.1" customHeight="1" x14ac:dyDescent="0.25">
      <c r="A46"/>
    </row>
    <row r="47" spans="1:18" ht="41.45" customHeight="1" x14ac:dyDescent="0.25">
      <c r="A47"/>
    </row>
  </sheetData>
  <sheetProtection algorithmName="SHA-512" hashValue="3SanX0fAYupN3XsPaggvhMb6eoXVRDS7Emk6Yk2pWkfstutJAwSPZX0siOYvYwIFO8o8wQk93xiGAy1r7oVVJw==" saltValue="1DwhJzBR+5ASOtH8uGlQ1A==" spinCount="100000" sheet="1" formatCells="0" formatColumns="0" formatRows="0" insertColumns="0" insertRows="0" insertHyperlinks="0" deleteColumns="0" deleteRows="0" sort="0" autoFilter="0" pivotTables="0"/>
  <mergeCells count="31">
    <mergeCell ref="C28:E28"/>
    <mergeCell ref="C27:E27"/>
    <mergeCell ref="C29:E29"/>
    <mergeCell ref="C30:E30"/>
    <mergeCell ref="C25:E25"/>
    <mergeCell ref="B26:E26"/>
    <mergeCell ref="C7:D7"/>
    <mergeCell ref="B23:D23"/>
    <mergeCell ref="C18:D18"/>
    <mergeCell ref="C8:D8"/>
    <mergeCell ref="C20:D20"/>
    <mergeCell ref="C21:D21"/>
    <mergeCell ref="B19:B21"/>
    <mergeCell ref="C22:D22"/>
    <mergeCell ref="C19:D19"/>
    <mergeCell ref="X2:Y2"/>
    <mergeCell ref="B1:E3"/>
    <mergeCell ref="C13:D13"/>
    <mergeCell ref="C17:D17"/>
    <mergeCell ref="B15:B18"/>
    <mergeCell ref="C15:D15"/>
    <mergeCell ref="C16:D16"/>
    <mergeCell ref="C9:D9"/>
    <mergeCell ref="B11:B14"/>
    <mergeCell ref="C11:D11"/>
    <mergeCell ref="C12:D12"/>
    <mergeCell ref="C14:D14"/>
    <mergeCell ref="C6:D6"/>
    <mergeCell ref="B7:B10"/>
    <mergeCell ref="C10:D10"/>
    <mergeCell ref="B5:E5"/>
  </mergeCells>
  <conditionalFormatting sqref="C30:E30">
    <cfRule type="cellIs" dxfId="1" priority="2" operator="greaterThan">
      <formula>$Z$2</formula>
    </cfRule>
  </conditionalFormatting>
  <conditionalFormatting sqref="E23">
    <cfRule type="cellIs" dxfId="0" priority="1" operator="greaterThan">
      <formula>$Z$2</formula>
    </cfRule>
  </conditionalFormatting>
  <dataValidations count="1">
    <dataValidation allowBlank="1" showInputMessage="1" showErrorMessage="1" promptTitle="Montant total de subvention" sqref="C27:C30 C25 E23:E24" xr:uid="{00000000-0002-0000-0200-000000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Explications</vt:lpstr>
      <vt:lpstr>Budget_PPUnique</vt:lpstr>
      <vt:lpstr>Budget_COORD</vt:lpstr>
      <vt:lpstr>Budget_P1</vt:lpstr>
      <vt:lpstr>Budget_P2</vt:lpstr>
      <vt:lpstr>Budget_Partenariat</vt:lpstr>
      <vt:lpstr>Budget_COORD!Zone_d_impression</vt:lpstr>
      <vt:lpstr>Budget_P1!Zone_d_impression</vt:lpstr>
      <vt:lpstr>Budget_P2!Zone_d_impression</vt:lpstr>
      <vt:lpstr>Budget_Partenariat!Zone_d_impression</vt:lpstr>
      <vt:lpstr>Budget_PPUnique!Zone_d_impression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ROUSSEL Christophe</cp:lastModifiedBy>
  <cp:lastPrinted>2024-04-15T10:26:14Z</cp:lastPrinted>
  <dcterms:created xsi:type="dcterms:W3CDTF">2016-01-27T14:16:37Z</dcterms:created>
  <dcterms:modified xsi:type="dcterms:W3CDTF">2024-06-27T07:02:48Z</dcterms:modified>
</cp:coreProperties>
</file>